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Z:\ARCHIVO PLANEACION\CORRECCIONES OCI A RIESGOS 2023 - copia\FINANCIERA\"/>
    </mc:Choice>
  </mc:AlternateContent>
  <xr:revisionPtr revIDLastSave="0" documentId="13_ncr:1_{09BBFD3E-D007-40AB-9E90-1BC394D08A8D}" xr6:coauthVersionLast="47" xr6:coauthVersionMax="47" xr10:uidLastSave="{00000000-0000-0000-0000-000000000000}"/>
  <bookViews>
    <workbookView xWindow="-120" yWindow="-120" windowWidth="29040" windowHeight="15840" firstSheet="3" activeTab="3" xr2:uid="{00000000-000D-0000-FFFF-FFFF00000000}"/>
  </bookViews>
  <sheets>
    <sheet name="Criterios impacto 3" sheetId="5" state="hidden" r:id="rId1"/>
    <sheet name="Criterios impacto 2" sheetId="4" state="hidden" r:id="rId2"/>
    <sheet name="Criterios impacto 1" sheetId="3" state="hidden" r:id="rId3"/>
    <sheet name="Matriz Riesgos" sheetId="1" r:id="rId4"/>
    <sheet name="Parámetros" sheetId="2" state="hidden" r:id="rId5"/>
  </sheets>
  <externalReferences>
    <externalReference r:id="rId6"/>
    <externalReference r:id="rId7"/>
  </externalReferences>
  <definedNames>
    <definedName name="A_Obj1" localSheetId="2">OFFSET(#REF!,0,0,COUNTA(#REF!)-1,1)</definedName>
    <definedName name="A_Obj1" localSheetId="1">OFFSET(#REF!,0,0,COUNTA(#REF!)-1,1)</definedName>
    <definedName name="A_Obj1" localSheetId="0">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2">#REF!</definedName>
    <definedName name="Acc_1" localSheetId="1">#REF!</definedName>
    <definedName name="Acc_1" localSheetId="0">#REF!</definedName>
    <definedName name="Acc_1">#REF!</definedName>
    <definedName name="Acc_2" localSheetId="2">#REF!</definedName>
    <definedName name="Acc_2" localSheetId="1">#REF!</definedName>
    <definedName name="Acc_2" localSheetId="0">#REF!</definedName>
    <definedName name="Acc_2">#REF!</definedName>
    <definedName name="Acc_3" localSheetId="2">#REF!</definedName>
    <definedName name="Acc_3" localSheetId="1">#REF!</definedName>
    <definedName name="Acc_3" localSheetId="0">#REF!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2">OFFSET(#REF!,0,0,COUNTA(#REF!)-1,1)</definedName>
    <definedName name="jom" localSheetId="1">OFFSET(#REF!,0,0,COUNTA(#REF!)-1,1)</definedName>
    <definedName name="jom" localSheetId="0">OFFSET(#REF!,0,0,COUNTA(#REF!)-1,1)</definedName>
    <definedName name="jom">OFFSET(#REF!,0,0,COUNTA(#REF!)-1,1)</definedName>
    <definedName name="LISTA_CENTROS_REGIONALES" localSheetId="2">#REF!</definedName>
    <definedName name="LISTA_CENTROS_REGIONALES" localSheetId="1">#REF!</definedName>
    <definedName name="LISTA_CENTROS_REGIONALES" localSheetId="0">#REF!</definedName>
    <definedName name="LISTA_CENTROS_REGIONALES">#REF!</definedName>
    <definedName name="LISTA_REGIONALES" localSheetId="2">#REF!</definedName>
    <definedName name="LISTA_REGIONALES" localSheetId="1">#REF!</definedName>
    <definedName name="LISTA_REGIONALES" localSheetId="0">#REF!</definedName>
    <definedName name="LISTA_REGIONALES">#REF!</definedName>
    <definedName name="LISTADESPLEGAR_CENTRO" localSheetId="2">#REF!</definedName>
    <definedName name="LISTADESPLEGAR_CENTRO" localSheetId="1">#REF!</definedName>
    <definedName name="LISTADESPLEGAR_CENTRO" localSheetId="0">#REF!</definedName>
    <definedName name="LISTADESPLEGAR_CENTRO">#REF!</definedName>
    <definedName name="MAGDALENAL">#REF!</definedName>
    <definedName name="METAL">#REF!</definedName>
    <definedName name="NARIÑOL">#REF!</definedName>
    <definedName name="NORTEL">#REF!</definedName>
    <definedName name="Objetivos" localSheetId="2">OFFSET(#REF!,0,0,COUNTA(#REF!)-1,1)</definedName>
    <definedName name="Objetivos" localSheetId="1">OFFSET(#REF!,0,0,COUNTA(#REF!)-1,1)</definedName>
    <definedName name="Objetivos" localSheetId="0">OFFSET(#REF!,0,0,COUNTA(#REF!)-1,1)</definedName>
    <definedName name="Objetivos">OFFSET(#REF!,0,0,COUNTA(#REF!)-1,1)</definedName>
    <definedName name="PUTUMAYOL" localSheetId="2">#REF!</definedName>
    <definedName name="PUTUMAYOL" localSheetId="1">#REF!</definedName>
    <definedName name="PUTUMAYOL" localSheetId="0">#REF!</definedName>
    <definedName name="PUTUMAYOL">#REF!</definedName>
    <definedName name="QUINDIOL" localSheetId="2">#REF!</definedName>
    <definedName name="QUINDIOL" localSheetId="1">#REF!</definedName>
    <definedName name="QUINDIOL" localSheetId="0">#REF!</definedName>
    <definedName name="QUINDIOL">#REF!</definedName>
    <definedName name="REGIONAL" localSheetId="2">#REF!</definedName>
    <definedName name="REGIONAL" localSheetId="1">#REF!</definedName>
    <definedName name="REGIONAL" localSheetId="0">#REF!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2">#REF!</definedName>
    <definedName name="SUCREL" localSheetId="1">#REF!</definedName>
    <definedName name="SUCREL" localSheetId="0">#REF!</definedName>
    <definedName name="SUCREL">#REF!</definedName>
    <definedName name="TOLIMAL" localSheetId="2">#REF!</definedName>
    <definedName name="TOLIMAL" localSheetId="1">#REF!</definedName>
    <definedName name="TOLIMAL" localSheetId="0">#REF!</definedName>
    <definedName name="TOLIMAL">#REF!</definedName>
    <definedName name="VALLE" localSheetId="2">#REF!</definedName>
    <definedName name="VALLE" localSheetId="1">#REF!</definedName>
    <definedName name="VALLE" localSheetId="0">#REF!</definedName>
    <definedName name="VALLE">#REF!</definedName>
    <definedName name="VALLEL">#REF!</definedName>
    <definedName name="VAUPESL">#REF!</definedName>
    <definedName name="VICHADA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 i="1" l="1"/>
  <c r="J8" i="1" s="1"/>
  <c r="K6" i="1"/>
  <c r="J6" i="1" s="1"/>
  <c r="K4" i="1"/>
  <c r="J4" i="1" s="1"/>
  <c r="L4" i="1" s="1"/>
  <c r="AP8" i="1" l="1"/>
  <c r="AP6" i="1"/>
  <c r="AD9" i="1"/>
  <c r="AG8" i="1"/>
  <c r="AD8" i="1"/>
  <c r="L8" i="1"/>
  <c r="AM7" i="1"/>
  <c r="AL7" i="1"/>
  <c r="AG7" i="1"/>
  <c r="AD7" i="1"/>
  <c r="AM6" i="1"/>
  <c r="AL6" i="1"/>
  <c r="AG6" i="1"/>
  <c r="AD6" i="1"/>
  <c r="L6" i="1"/>
  <c r="AD5" i="1" l="1"/>
  <c r="AE5" i="1" s="1"/>
  <c r="AG5" i="1" s="1"/>
  <c r="AH5" i="1" s="1"/>
  <c r="AP4" i="1" l="1"/>
  <c r="AD4" i="1"/>
  <c r="AE4" i="1" s="1"/>
  <c r="AG4" i="1" s="1"/>
  <c r="AH4" i="1" s="1"/>
  <c r="AI4" i="1" s="1"/>
  <c r="AL5" i="1" l="1"/>
  <c r="AM5" i="1"/>
  <c r="AM4" i="1"/>
  <c r="AL4" i="1"/>
</calcChain>
</file>

<file path=xl/sharedStrings.xml><?xml version="1.0" encoding="utf-8"?>
<sst xmlns="http://schemas.openxmlformats.org/spreadsheetml/2006/main" count="470" uniqueCount="271">
  <si>
    <t>Criterios para calificar el impacto en riesgos de corrupción</t>
  </si>
  <si>
    <t>1. ¿Afecta al grupo de funcionarios del proceso?</t>
  </si>
  <si>
    <t>NO</t>
  </si>
  <si>
    <t xml:space="preserve">2. ¿Afecta el cumplimiento de metas y objetivos de la dependencia? </t>
  </si>
  <si>
    <t>3. ¿ Afecta el cumplimiento de la misión de la Entidad?</t>
  </si>
  <si>
    <t>4. ¿ Afecta el cumplimiento de la misión del sector al que pertenece la Entidad?</t>
  </si>
  <si>
    <t>5. ¿Genera pérdida de confianza de la Entidad, afectando su reputación?</t>
  </si>
  <si>
    <t>SI</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</si>
  <si>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</si>
  <si>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</si>
  <si>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</si>
  <si>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</si>
  <si>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</si>
  <si>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</si>
  <si>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</si>
  <si>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</si>
  <si>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</si>
  <si>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</si>
  <si>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</si>
  <si>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</si>
  <si>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</si>
  <si>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</si>
  <si>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 xml:space="preserve">PROCESO </t>
  </si>
  <si>
    <t>INTERNO</t>
  </si>
  <si>
    <t>EXTERNO</t>
  </si>
  <si>
    <t>TIPO</t>
  </si>
  <si>
    <t>ORIGEN</t>
  </si>
  <si>
    <t>PROBABILIDAD
5:  Casi seguro
4: Probable
3: Posible 
2: Improbable 
1: Raro</t>
  </si>
  <si>
    <t>IMPACTO
Ver pestaña "Criterios de impacto"
5: Catastrófico
4: Mayor
3: Moderado</t>
  </si>
  <si>
    <t>Observación de criterio</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</si>
  <si>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</si>
  <si>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</si>
  <si>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</si>
  <si>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</si>
  <si>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</si>
  <si>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</si>
  <si>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</si>
  <si>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</si>
  <si>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</si>
  <si>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</si>
  <si>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</si>
  <si>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</si>
  <si>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</si>
  <si>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 xml:space="preserve">RESULTADO DE LA EVALUACIÓN DEL DISEÑO DEL CONTROL
</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</si>
  <si>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</si>
  <si>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</si>
  <si>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</si>
  <si>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</si>
  <si>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</si>
  <si>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</si>
  <si>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Tratándose de riesgos de corrupción
únicamente hay disminución de probabilidad. Es decir, para el impacto
no opera el desplazamiento.</t>
  </si>
  <si>
    <t>NÚMERO DE COLUMNAS QUE SE DESPLAZA EN EL EJE DE PROBABILIDAD</t>
  </si>
  <si>
    <t>NÚMERO DE COLUMNAS QUE SE DESPLAZA EN EL EJE DE IMPACTO</t>
  </si>
  <si>
    <t>PROBABILIDAD
5: Casi seguro
4: Probable
3: Posible 
2: Improbable 
1: Raro</t>
  </si>
  <si>
    <t>IMPACTO
5: Catastrófico
4: Mayor
3: Moderado</t>
  </si>
  <si>
    <t>NIVEL DE RIESGO RESIDUAL</t>
  </si>
  <si>
    <t>RESPUESTAS AL RIESGO</t>
  </si>
  <si>
    <t>RESPONSABLE</t>
  </si>
  <si>
    <t>FECHA LÍMITE PARA EL CUMPLIMIENTO DE LA ACCIÓN</t>
  </si>
  <si>
    <t>INDICADOR</t>
  </si>
  <si>
    <t>RECURSOS</t>
  </si>
  <si>
    <t>PLAN DE CONTINGENCIA</t>
  </si>
  <si>
    <t>Gestión Financiera</t>
  </si>
  <si>
    <t>Desempeño de los procesos: Capacidad humana, técnica y financiera de los procesos para lograr el cumplimiento de sus objetivos</t>
  </si>
  <si>
    <t>N/A</t>
  </si>
  <si>
    <t>Corrupción</t>
  </si>
  <si>
    <t>Análisis de contexto de índole táctico</t>
  </si>
  <si>
    <t>Pagos a terceros no autorizados por el ordenador del gasto</t>
  </si>
  <si>
    <t>Investigaciones y sanciones disciplinarias, fiscales y penales.
Detrimento patrimonial.</t>
  </si>
  <si>
    <t>Raro (1)</t>
  </si>
  <si>
    <t>Preventivo</t>
  </si>
  <si>
    <t>Subdirector Administrativo y Financiero</t>
  </si>
  <si>
    <t>Cada vez que se genera un pago</t>
  </si>
  <si>
    <t>Verificar que los recursos se consignen en las cuentas bancarias autorizadas por el ordenador del gasto</t>
  </si>
  <si>
    <t>Verificar que en el archivo que se genera para el pago de  los recursos de transferencia de la Secretaría de Hacienda (SHD) y/o en el documento que se genera del cargue de la operación en el banco para los recursos administrados, contengan los datos de tercero y cuenta bancaria de la orden de pago individual o colectiva suscrita por el ordenador del gasto.</t>
  </si>
  <si>
    <t xml:space="preserve">No se genera el pago y se envía a Central de Cuentas para su verificación y devolución para el correspondiente ajuste por parte del ordenador del gasto. </t>
  </si>
  <si>
    <t xml:space="preserve">Correo electronico avisando a la central de cuentas cuando existe inconsistencias  
</t>
  </si>
  <si>
    <t>Fuerte</t>
  </si>
  <si>
    <t>Directamente</t>
  </si>
  <si>
    <t>No Disminuye</t>
  </si>
  <si>
    <t>Mayor (4)</t>
  </si>
  <si>
    <t>Reducir</t>
  </si>
  <si>
    <r>
      <t>Verificar trimestralmente</t>
    </r>
    <r>
      <rPr>
        <b/>
        <sz val="14"/>
        <rFont val="Calibri"/>
        <family val="2"/>
        <scheme val="minor"/>
      </rPr>
      <t xml:space="preserve"> </t>
    </r>
    <r>
      <rPr>
        <sz val="14"/>
        <rFont val="Calibri"/>
        <family val="2"/>
        <scheme val="minor"/>
      </rPr>
      <t xml:space="preserve"> una muestra de 30 comprobantes de egreso representativos que se haya generado el pago en valor, cuenta y tercero para los cuales generó la autorización el ordenador del gasto  (documento de verificación de comprobantes) </t>
    </r>
  </si>
  <si>
    <t xml:space="preserve">Responsable del Área Financiera </t>
  </si>
  <si>
    <t>Recurso humano: Funcionarios  y personal contratista  de la Subdirección Administrativa y Financiera  financiado por el proyecto  de inversión de la SAF</t>
  </si>
  <si>
    <t>Inclusión de gastos no autorizados o afectación de rubros que no corresponden con el objeto de gasto</t>
  </si>
  <si>
    <t xml:space="preserve">Cada vez que se genera un Certificado de Disponibilidad presupuestal </t>
  </si>
  <si>
    <t>Verificar que los recursos presupuestales sean afectados de acuerdo a su objeto</t>
  </si>
  <si>
    <t xml:space="preserve">Una vez se recibe los estudios previos que llegan de la Oficina Asesora de Planeación y  las solicitudes de Certificado de Disponibilidad Presupuestal, es revisado con el Plan Anual de Adquisiciones publicado  y el Rubro o proyecto a afectar, verificando el objeto que se pretende contratar,  la fecha, el valor y la suscripción por parte del ordenador del gasto </t>
  </si>
  <si>
    <t>No se tramita el Certificado de Disponibilidad presupuestal y se devuelve  a la Oficina Asesora de Planeación o al área solicitante según el caso para su ajuste</t>
  </si>
  <si>
    <t xml:space="preserve">Correos electrónicos recibidos y enviados reportando la inconsistencia 
Certificado de Disponibilidad Presupuestal firmado </t>
  </si>
  <si>
    <t xml:space="preserve">Verificar trimestralmente una muestra de 30 certificados de disponibilidad presupuestal que se hayan tramitado afectando adecuadamente el rubro presupuestal con respecto al Plan Anual de Adquisiciones (documento de  verificación de certificaciones de disponibilidad)  </t>
  </si>
  <si>
    <t>Tecnología: Condiciones de los sistemas e infraestructura de TI</t>
  </si>
  <si>
    <t>Ingreso de funcionarios no autorizados al portal del banco</t>
  </si>
  <si>
    <t>No pago de las obligaciones con las subsecuentes investigaciones disciplinarias, fiscales o penales.       
                                                                                                     Observaciones de entes de vigilancia y control.</t>
  </si>
  <si>
    <t xml:space="preserve">Tesorera General y Responsable Área Financiera  (Administrador de cada portal bancario) </t>
  </si>
  <si>
    <t>Cada vez que ocurre una novedad (cambio de funcionario o por novedades que puedan incidir en el uso del portal)</t>
  </si>
  <si>
    <t>Verificar que se de  autorización de ingreso al  portal del banco únicamente a las personas habilitadas (roles y privilegios).</t>
  </si>
  <si>
    <t xml:space="preserve">La Tesorera General asigna el rol con los perfiles al tercero y en la verificación la responsable del área financiera  valida que haya quedado asignado el rol correctamente  (la creación la puede hacer la responsable del área financiera y la aprobación la puede hacer  la Tesorera General) </t>
  </si>
  <si>
    <t xml:space="preserve">La persona que autoriza no aprueba la asignación del rol y devuelve el proceso a la persona que creó el tercero </t>
  </si>
  <si>
    <t xml:space="preserve">Pantallazos de la verificación realizada para dar la aprobación </t>
  </si>
  <si>
    <t>Verificar semestralmente  los roles asignados en los portales bancarios, para confirmar que se encuentren actualizados y respondan a las funciones que deben realizar los funcionarios del Área de Tesorería.</t>
  </si>
  <si>
    <t>Responsable Área Financiera</t>
  </si>
  <si>
    <t xml:space="preserve">Token asignado a una persona no autorizada </t>
  </si>
  <si>
    <t xml:space="preserve">Tesorera General y Responsable Área Financiera  (Administrador de cada portal bancario)  </t>
  </si>
  <si>
    <t>Cada vez que es necesario asignar un token</t>
  </si>
  <si>
    <t>Verificar en el momento de la asignación del token que la persona se encuentre autorizada</t>
  </si>
  <si>
    <t xml:space="preserve">La Tesorera general y la Responsable del área Financiera en el momento de solicitar el token verifica que la persona se encuentre autorizada para realizar transacciones en el portal bancario, revisando el oficio que firma el Representante Legal o que se hayan establecido como parte de sus funciones en el área. </t>
  </si>
  <si>
    <t>No se tramita al solicitud del token si la persona no se encuentra autorizada y se devuelve el trámite al área correspondiente</t>
  </si>
  <si>
    <t>Pantallazos de la verificación realizada para tramitar la solicitud de token</t>
  </si>
  <si>
    <t xml:space="preserve">No aplicación de las politicas establecidas por la Secretaria Distrital de Hacienda para el manejo de recursos </t>
  </si>
  <si>
    <t>Investigaciones fiscales y/o disciplinarias por parte de los entes de vigilancia y control</t>
  </si>
  <si>
    <t>Diario</t>
  </si>
  <si>
    <t xml:space="preserve">Verificar  la concentración de los recursos del portafolio en las entidades financieras </t>
  </si>
  <si>
    <t>Revisar que los saldos de cada uno de los bancos cumplan con los límites de concentración establecidos en la Resolución 315 de 2019 de acuerdo a la zona de riesgo que ha definido la Secretaría de Hacienda Distrital.</t>
  </si>
  <si>
    <t xml:space="preserve">Se aplican las disposiciones de la Resolución Por medio de la cual se establece las políticas y lineamientos de inversión y de riesgo para el manejo de recursos administrados por los establecimientos públicos del Distrito Capital. En cuanto a depósitos a la vista, se realiza el traslado de recursos a una cuenta con bajo nivel de concentración y para las inversiones se llevan hasta su maduración, trasladándose o invirtiendo en un banco con bajo nivel de concentración. </t>
  </si>
  <si>
    <t>Saldos bancarios diarios</t>
  </si>
  <si>
    <t xml:space="preserve">Fuerte </t>
  </si>
  <si>
    <t>Aceptar</t>
  </si>
  <si>
    <t>Verificar durante el cierre de las operaciones bancarias que se adopten las decisiones del Comité de Excedentes de Liquidez</t>
  </si>
  <si>
    <t>Número de casos de inversión de dineros públicos en entidades de dudosa solidez financiera o que no correspondan a la mejor oferta financiera para invertir los recursos a fin de favorecer a un tercero 
Frecuencia: Cada que se realice el Comité de acuerdo a la periodicidad de las inversiones realizadas.
Meta: 0</t>
  </si>
  <si>
    <t xml:space="preserve">Comité de excedentes de liquidez </t>
  </si>
  <si>
    <t>Cada vez que se toma la decisión de invertir</t>
  </si>
  <si>
    <t xml:space="preserve">Revisar la propuesta de inversión y aprobarla </t>
  </si>
  <si>
    <t xml:space="preserve">El Tesorero General realiza la proyección de los recursos por cada una de las fuentes, teniendo en cuenta las necesidades de PAC que presentan cada una de las Subdirecciones para exponer la propuesta de inversión  al Comité quien es el que autoriza la inversión verificando los niveles de concentración y que sea la mejor propuesta para invertir. </t>
  </si>
  <si>
    <t>Modificar la propuesta de inversión y se somete a votación por los miembros del Comité</t>
  </si>
  <si>
    <t xml:space="preserve">
Actas de Comité y grabación de las sesiones del Comité</t>
  </si>
  <si>
    <t>SOLIDEZ INDIVIDUAL</t>
  </si>
  <si>
    <t>FuerteFuerte</t>
  </si>
  <si>
    <t>FuerteModerado</t>
  </si>
  <si>
    <t>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</si>
  <si>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</si>
  <si>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</si>
  <si>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</si>
  <si>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</si>
  <si>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</si>
  <si>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</si>
  <si>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</si>
  <si>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</si>
  <si>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</si>
  <si>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</si>
  <si>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</si>
  <si>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</si>
  <si>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</si>
  <si>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</si>
  <si>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</si>
  <si>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</si>
  <si>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</si>
  <si>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</si>
  <si>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</si>
  <si>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</si>
  <si>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</si>
  <si>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</si>
  <si>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</si>
  <si>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Improbable (2)</t>
  </si>
  <si>
    <t>Catastrófico (5)</t>
  </si>
  <si>
    <t>Moderado (3)</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</si>
  <si>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</si>
  <si>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</si>
  <si>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</si>
  <si>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</si>
  <si>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</si>
  <si>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</si>
  <si>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</si>
  <si>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</si>
  <si>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</si>
  <si>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</si>
  <si>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</si>
  <si>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</si>
  <si>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</si>
  <si>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</si>
  <si>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</si>
  <si>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</si>
  <si>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</si>
  <si>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</si>
  <si>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</si>
  <si>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</si>
  <si>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</si>
  <si>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</si>
  <si>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</si>
  <si>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</si>
  <si>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</si>
  <si>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</si>
  <si>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</si>
  <si>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</si>
  <si>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</si>
  <si>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</si>
  <si>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</si>
  <si>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</si>
  <si>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</si>
  <si>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</si>
  <si>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</si>
  <si>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</si>
  <si>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</si>
  <si>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</si>
  <si>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</si>
  <si>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</si>
  <si>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</si>
  <si>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</si>
  <si>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</si>
  <si>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</si>
  <si>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</si>
  <si>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</si>
  <si>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</si>
  <si>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</si>
  <si>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</si>
  <si>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Detectivo</t>
  </si>
  <si>
    <t>Evitar</t>
  </si>
  <si>
    <t>Compartir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</si>
  <si>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</si>
  <si>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</si>
  <si>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</si>
  <si>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</si>
  <si>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</si>
  <si>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</si>
  <si>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</si>
  <si>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</si>
  <si>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</si>
  <si>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</si>
  <si>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</si>
  <si>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Adquisición de Bienes y Servicios</t>
  </si>
  <si>
    <t>Gestión Documental</t>
  </si>
  <si>
    <t>Servicio a la Ciudadanía</t>
  </si>
  <si>
    <t>Gestión de Asuntos Locales</t>
  </si>
  <si>
    <t>Control, Evaluación y Seguimiento</t>
  </si>
  <si>
    <t>Control Disciplinario</t>
  </si>
  <si>
    <t>EJECUCIÓN DEL CONTROL</t>
  </si>
  <si>
    <t>Acciones asociadas al control</t>
  </si>
  <si>
    <t>Se verifica la calificación de impacto residual mediante la evaluación de los 19 criterios de impacto</t>
  </si>
  <si>
    <t>Fecha: 10 de febrero de 2022</t>
  </si>
  <si>
    <t>1 de febrero a 15 de diciembre de 2023</t>
  </si>
  <si>
    <t>Informar a los Jefes inmediatos para que se tomen las respectivas medidas</t>
  </si>
  <si>
    <t xml:space="preserve">Se analizan los riesgos y controles del proceso, determinando que para la vigencia 2023: 
- No se presentan nuevos riesgos a los ya documentados
- La probabilidad e impacto inherente continua con la misma valoración
- Se actualiza la información del responsable del control 1 (se elimina el responsable de presupuesto)
- Se mantienen los controles y la valoración de estos lo que conlleva a que se mantiene la valoración del riesgo residual
- Se ajustó la redacción del plan de contingencia eliminando el texto "Informar a los entes de control respectivos", debido a que esta acción no es competencia del proceso
- Las acciones asociadas a los controles se mantienen
- Se actualiza la fecha de ejecución de las acciones asociadas a los controles 
</t>
  </si>
  <si>
    <t>Técnico operativo, profesional universitario, profesional especializado del área de Tesorería</t>
  </si>
  <si>
    <t>Auxiliar administrativo, técnico operativo, profesional universitario, profesional especializado del área de Presupuesto</t>
  </si>
  <si>
    <t xml:space="preserve">DEBIDO A 
(Causa(s))
</t>
  </si>
  <si>
    <t xml:space="preserve">PUEDE SUCEDER QUE
(Riesgo)
</t>
  </si>
  <si>
    <t xml:space="preserve">QUE PODRÍA OCASIONAR (Consecuencia(s))
</t>
  </si>
  <si>
    <t xml:space="preserve">CONTROL DE CAMBIOS </t>
  </si>
  <si>
    <t>FECHA: 10 de febrero de 2023</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</si>
  <si>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</si>
  <si>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</si>
  <si>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</si>
  <si>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 xml:space="preserve">15 de abril 2023( I trimestre ) 
15 de julio 2023( II trimestre) 
15 de octubre 2023 ( III trimestre ) 
15 de enero 2024 ( IV trimestre ) </t>
  </si>
  <si>
    <t>15 de abril 2023( I trimestre ) 
15 de julio 2023( II trimestre) 
15 de octubre 2023 ( III trimestre ) 
15 de enero 2024 ( IV trimestre )</t>
  </si>
  <si>
    <t>Número de casos en que se han generado desviación de los recursos públicos para beneficio particular 
Frecuencia: Trimestral mes vencido 
Meta: 0</t>
  </si>
  <si>
    <t>Número de casos en que se han generado desviación en el rubro presupuestal autorizado en el PAA
Frecuencia: Trimestral mes vencido
Meta: 0</t>
  </si>
  <si>
    <t>Número de casos en que se han generado desviación en la asignación de roles o permisos en los portales bancarios
Frecuencia: Semestral  mes vencido 
Meta: 0</t>
  </si>
  <si>
    <t xml:space="preserve">
15 de julio 2023 (I semestre)
15 de enero de 2024 (II semestre)</t>
  </si>
  <si>
    <t>FECHA DE ACTUALIZACIÓN: 26 de octubre de  2023</t>
  </si>
  <si>
    <t>FECHA: 26 de octubre  de 2023</t>
  </si>
  <si>
    <t>Desviación de los recursos públicos para beneficio particular por uso del poder  al realizar los pagos</t>
  </si>
  <si>
    <t>Desviación de recursos públicos para beneficio particular, a través de transacciones realizadas por uso del poder al contar con las autorizaciones a través de los portales bancarios</t>
  </si>
  <si>
    <t xml:space="preserve">Teniendo en cuenta el informe No. 34-1 de control interno de seguimiento a los riesgos  con corte 31 de agosto de 2023   la OAP nuevamente  con el  proceso realiza  la revision y ajuste al mapa de riesgos  según las siguientes observaciones: 
Aunque se identifica como riesgo de corrupción, la redacción del riesgo no cumple con la estructura de la definición  de riesgo de
 ACCIÓN U OMISIÓN + USO DEL PODER + DESVIACIÓN DE LA GESTIÓN DE LO PÚBLICO + EL BENEFICIO PRIVADO.
Por consiguiente se ajusta la redacción : 
*Desviación de los recursos públicos para beneficio particular  POR Desviación de los recursos públicos para beneficio particular POR USO DEL PODER AL REALIZAR LOS PAGOS
*Desviación de recursos públicos para beneficio particular, a través de transacciones realizadas en los portales bancarios  POR Desviación de recursos públicos para beneficio particular, a través de transacciones realizadas  POR USO DEL PODER AL CONTAR CON LAS AUTORIZACIONES A TRAVÉS DE LOS PORTALES BANCARIOS
*Inversión de dineros públicos en entidades de dudosa solidez financiera o que no correspondan a la mejor oferta financiera para invertir los recursos a fin de favorecer a un tercero del  Comité de excedentes de liquidez  POR Inversión de dineros públicos en entidades de dudosa solidez financiera o que no correspondan a la mejor oferta financiera para invertir los recursos a fin de favorecer a un tercero A TRAVÉS DEL USO DEL PODER DEL Comité de excedentes de liquidez </t>
  </si>
  <si>
    <t xml:space="preserve">Inversión de dineros públicos en entidades de dudosa solidez financiera o que no correspondan a la mejor oferta financiera para invertir los recursos a fin de favorecer a un tercero a trvés del uso del poder del  Comité de excedentes de liquidez </t>
  </si>
  <si>
    <t xml:space="preserve">MONITOREO CONTROLES </t>
  </si>
  <si>
    <r>
      <t xml:space="preserve">NOMBRE DEL SOPORTE REVISADO
</t>
    </r>
    <r>
      <rPr>
        <b/>
        <sz val="18"/>
        <color rgb="FF7030A0"/>
        <rFont val="Arial Narrow"/>
        <family val="2"/>
      </rPr>
      <t xml:space="preserve"> Registrar el nombre de cada evidencia</t>
    </r>
  </si>
  <si>
    <t>CONCLUSIONES DE EFICACIA</t>
  </si>
  <si>
    <t>¿Se materializó el riesgo?
Respuesta SI o NO</t>
  </si>
  <si>
    <t xml:space="preserve">Análisis de la información revisada
</t>
  </si>
  <si>
    <t xml:space="preserve">RESULTADO DE LA REVISIÓN 
</t>
  </si>
  <si>
    <t xml:space="preserve">correos electrónicos de devolución a la Central de Cuentas por inconsistencias en terceros y cuentas por pagar relacionadas en las ordenes de pago frente a la información de SEVEN y BogData, de los meses de octubre, noviembre y diciembre. </t>
  </si>
  <si>
    <t xml:space="preserve"> correos electrónicos de devolución por inconsistencia en el rubro o valor frente al proyecto a afectar, el Plan de Adquisiciones o el saldo del rubro presupuestal, de los meses de octubre, noviembre y diciembre. 
 pantallazo de la carpeta digital donde se encuentran los Certificados de Disponibilidad Presupuestal firmados de los meses de octubre, noviembre y diciembre. </t>
  </si>
  <si>
    <t xml:space="preserve">No se presentaron novedades para la asignación de nuevos roles o perfiles en los portales bancarios en el periodo de octubre a diciembre. </t>
  </si>
  <si>
    <t xml:space="preserve"> No se presentaron solicitudes de asignación de tokens en los portales bancarios en el periodo de octubre a diciembre. </t>
  </si>
  <si>
    <t xml:space="preserve"> saldos bancarios de los meses de octubre, noviembre y diciembre. </t>
  </si>
  <si>
    <t xml:space="preserve">actas 144 y 145 de octubre y noviembre. El acta de diciembre se encuentra en elaboración.
 grabaciones de los Comités de Excedentes de Liquidez de los meses de octubre, noviembre y diciembre. </t>
  </si>
  <si>
    <t xml:space="preserve">se encuentra  completa la informacion del control    teniendo en cuenta su periodicidad </t>
  </si>
  <si>
    <t>Como producto de la información revisada se concluye que el proceso está implementando los controles , planes de acción  e indicadores  (publicados en Isolucion)  conforme a lo establecido en este documento</t>
  </si>
  <si>
    <t>Como producto de la información revisada se concluye que el proceso está implementando los controles , el plan de acción y el  indicador  (publicados en Isolucion)  conforme a lo establecido en este documento</t>
  </si>
  <si>
    <t xml:space="preserve">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</si>
</sst>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8" formatCode="_-&quot;$&quot;\ * #,##0.00_-;\-&quot;$&quot;\ * #,##0.00_-;_-&quot;$&quot;\ * &quot;-&quot;??_-;_-@_-"/>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0"/>
      <name val="Calibri"/>
      <family val="2"/>
      <scheme val="minor"/>
    </font>
    <font>
      <sz val="10"/>
      <name val="Mangal"/>
      <family val="2"/>
    </font>
    <font>
      <sz val="11"/>
      <color indexed="8"/>
      <name val="Calibri"/>
      <family val="2"/>
      <charset val="1"/>
    </font>
    <font>
      <b/>
      <sz val="14"/>
      <name val="Calibri"/>
      <family val="2"/>
      <scheme val="minor"/>
    </font>
    <font>
      <b/>
      <sz val="18"/>
      <name val="Calibri"/>
      <family val="2"/>
      <scheme val="minor"/>
    </font>
    <font>
      <sz val="14"/>
      <name val="Calibri"/>
      <family val="2"/>
      <scheme val="minor"/>
    </font>
    <font>
      <sz val="14"/>
      <color theme="1"/>
      <name val="Calibri"/>
      <family val="2"/>
      <scheme val="minor"/>
    </font>
    <font>
      <sz val="11"/>
      <color theme="1"/>
      <name val="Arial"/>
      <family val="2"/>
    </font>
    <font>
      <b/>
      <sz val="14"/>
      <color theme="1"/>
      <name val="Arial"/>
      <family val="2"/>
    </font>
    <font>
      <sz val="10"/>
      <color theme="1"/>
      <name val="Arial"/>
      <family val="2"/>
    </font>
    <font>
      <b/>
      <sz val="11"/>
      <name val="Calibri"/>
      <family val="2"/>
      <scheme val="minor"/>
    </font>
    <font>
      <b/>
      <sz val="11"/>
      <color theme="1"/>
      <name val="Arial"/>
      <family val="2"/>
    </font>
    <font>
      <sz val="11"/>
      <name val="Calibri"/>
      <family val="2"/>
    </font>
    <font>
      <b/>
      <sz val="12"/>
      <name val="Calibri"/>
      <family val="2"/>
    </font>
    <font>
      <sz val="12"/>
      <name val="Arial"/>
      <family val="2"/>
    </font>
    <font>
      <sz val="12"/>
      <color theme="1"/>
      <name val="Arial"/>
      <family val="2"/>
    </font>
    <font>
      <sz val="12"/>
      <name val="Calibri"/>
      <family val="2"/>
    </font>
    <font>
      <b/>
      <sz val="18"/>
      <color theme="1"/>
      <name val="Arial Narrow"/>
      <family val="2"/>
    </font>
    <font>
      <b/>
      <sz val="18"/>
      <color rgb="FF7030A0"/>
      <name val="Arial Narrow"/>
      <family val="2"/>
    </font>
    <font>
      <sz val="22"/>
      <name val="Calibri"/>
      <family val="2"/>
      <scheme val="minor"/>
    </font>
    <font>
      <sz val="20"/>
      <name val="Calibri"/>
      <family val="2"/>
      <scheme val="minor"/>
    </font>
    <font>
      <sz val="16"/>
      <name val="Calibri"/>
      <family val="2"/>
      <scheme val="minor"/>
    </font>
    <font>
      <sz val="18"/>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indexed="9"/>
        <bgColor indexed="26"/>
      </patternFill>
    </fill>
    <fill>
      <patternFill patternType="solid">
        <fgColor theme="0"/>
        <bgColor indexed="26"/>
      </patternFill>
    </fill>
    <fill>
      <patternFill patternType="solid">
        <fgColor theme="4" tint="0.79998168889431442"/>
        <bgColor indexed="64"/>
      </patternFill>
    </fill>
    <fill>
      <patternFill patternType="solid">
        <fgColor theme="5" tint="0.39997558519241921"/>
        <bgColor indexed="64"/>
      </patternFill>
    </fill>
    <fill>
      <patternFill patternType="solid">
        <fgColor rgb="FFFBD4B4"/>
        <bgColor rgb="FFFBD4B4"/>
      </patternFill>
    </fill>
    <fill>
      <patternFill patternType="solid">
        <fgColor theme="0"/>
        <bgColor rgb="FFFBE5D6"/>
      </patternFill>
    </fill>
    <fill>
      <patternFill patternType="solid">
        <fgColor theme="0" tint="-0.14999847407452621"/>
        <bgColor indexed="64"/>
      </patternFill>
    </fill>
    <fill>
      <patternFill patternType="solid">
        <fgColor theme="8" tint="0.59999389629810485"/>
        <bgColor indexed="64"/>
      </patternFill>
    </fill>
    <fill>
      <patternFill patternType="solid">
        <fgColor theme="8"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4" fillId="0" borderId="0"/>
    <xf numFmtId="0" fontId="5" fillId="0" borderId="0"/>
    <xf numFmtId="44" fontId="1" fillId="0" borderId="0" applyFont="0" applyFill="0" applyBorder="0" applyAlignment="0" applyProtection="0"/>
    <xf numFmtId="0" fontId="10" fillId="0" borderId="0"/>
    <xf numFmtId="0" fontId="1" fillId="0" borderId="0"/>
    <xf numFmtId="168" fontId="1" fillId="0" borderId="0" applyFont="0" applyFill="0" applyBorder="0" applyAlignment="0" applyProtection="0"/>
  </cellStyleXfs>
  <cellXfs count="102">
    <xf numFmtId="0" fontId="0" fillId="0" borderId="0" xfId="0"/>
    <xf numFmtId="0" fontId="3" fillId="2" borderId="0" xfId="0" applyFont="1" applyFill="1"/>
    <xf numFmtId="0" fontId="3" fillId="0" borderId="0" xfId="0" applyFont="1" applyAlignment="1">
      <alignment horizontal="center" vertical="center"/>
    </xf>
    <xf numFmtId="0" fontId="3" fillId="0" borderId="0" xfId="0" applyFont="1"/>
    <xf numFmtId="0" fontId="3" fillId="0" borderId="0" xfId="0" applyFont="1" applyAlignment="1">
      <alignment vertical="center"/>
    </xf>
    <xf numFmtId="0" fontId="0" fillId="0" borderId="0" xfId="0" applyAlignment="1">
      <alignment wrapText="1"/>
    </xf>
    <xf numFmtId="0" fontId="2" fillId="0" borderId="0" xfId="0" applyFont="1"/>
    <xf numFmtId="0" fontId="2" fillId="0" borderId="0" xfId="0" applyFont="1" applyAlignment="1">
      <alignment vertical="center" wrapText="1"/>
    </xf>
    <xf numFmtId="0" fontId="2" fillId="0" borderId="0" xfId="0" applyFont="1" applyAlignment="1">
      <alignment wrapText="1"/>
    </xf>
    <xf numFmtId="0" fontId="8"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8" fillId="2" borderId="1" xfId="0" applyFont="1" applyFill="1" applyBorder="1" applyAlignment="1">
      <alignment horizontal="left" vertical="center"/>
    </xf>
    <xf numFmtId="0" fontId="8" fillId="2" borderId="0" xfId="0" applyFont="1" applyFill="1" applyAlignment="1">
      <alignment horizontal="left" vertical="center"/>
    </xf>
    <xf numFmtId="0" fontId="8" fillId="0" borderId="0" xfId="0" applyFont="1" applyAlignment="1">
      <alignment horizontal="left" vertical="center"/>
    </xf>
    <xf numFmtId="0" fontId="8" fillId="2" borderId="0" xfId="0" applyFont="1" applyFill="1" applyAlignment="1">
      <alignment horizontal="left"/>
    </xf>
    <xf numFmtId="0" fontId="6" fillId="3" borderId="1" xfId="0" applyFont="1" applyFill="1" applyBorder="1" applyAlignment="1">
      <alignment horizontal="left" vertical="center" wrapText="1"/>
    </xf>
    <xf numFmtId="0" fontId="6" fillId="4" borderId="1"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0" borderId="2" xfId="0" applyFont="1" applyBorder="1" applyAlignment="1">
      <alignment horizontal="left"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vertical="center" wrapText="1"/>
    </xf>
    <xf numFmtId="0" fontId="8" fillId="2" borderId="2" xfId="0" applyFont="1" applyFill="1" applyBorder="1" applyAlignment="1">
      <alignment vertical="center" wrapText="1"/>
    </xf>
    <xf numFmtId="0" fontId="8" fillId="2" borderId="1" xfId="0" applyFont="1" applyFill="1" applyBorder="1" applyAlignment="1">
      <alignment vertical="center" wrapText="1"/>
    </xf>
    <xf numFmtId="0" fontId="10" fillId="0" borderId="0" xfId="4"/>
    <xf numFmtId="0" fontId="10" fillId="7" borderId="1" xfId="4" applyFill="1" applyBorder="1" applyAlignment="1">
      <alignment horizontal="center"/>
    </xf>
    <xf numFmtId="0" fontId="14" fillId="9" borderId="3" xfId="0" applyFont="1" applyFill="1" applyBorder="1" applyAlignment="1">
      <alignment vertical="center" wrapText="1"/>
    </xf>
    <xf numFmtId="0" fontId="6" fillId="3" borderId="5" xfId="5"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0" borderId="2" xfId="0" applyFont="1" applyBorder="1" applyAlignment="1">
      <alignment horizontal="left" vertical="center" wrapText="1"/>
    </xf>
    <xf numFmtId="0" fontId="8" fillId="2" borderId="2" xfId="0" applyFont="1" applyFill="1" applyBorder="1" applyAlignment="1">
      <alignment vertical="center" wrapText="1"/>
    </xf>
    <xf numFmtId="0" fontId="7" fillId="2" borderId="0" xfId="0" applyFont="1" applyFill="1" applyBorder="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vertical="center"/>
    </xf>
    <xf numFmtId="0" fontId="6" fillId="3" borderId="1" xfId="5" applyFont="1" applyFill="1" applyBorder="1" applyAlignment="1">
      <alignment horizontal="center" vertical="center" wrapText="1"/>
    </xf>
    <xf numFmtId="0" fontId="6" fillId="8" borderId="1" xfId="0" applyFont="1" applyFill="1" applyBorder="1" applyAlignment="1">
      <alignment horizontal="left" vertical="center" wrapText="1"/>
    </xf>
    <xf numFmtId="0" fontId="13" fillId="3" borderId="1" xfId="5" applyFont="1" applyFill="1" applyBorder="1" applyAlignment="1">
      <alignment horizontal="center" vertical="center" wrapText="1"/>
    </xf>
    <xf numFmtId="0" fontId="17" fillId="0" borderId="1" xfId="0" applyFont="1" applyBorder="1" applyAlignment="1">
      <alignment horizontal="center" vertical="center" wrapText="1"/>
    </xf>
    <xf numFmtId="0" fontId="18" fillId="0" borderId="1" xfId="5" applyFont="1" applyBorder="1" applyAlignment="1">
      <alignment horizontal="center" vertical="center" wrapText="1"/>
    </xf>
    <xf numFmtId="0" fontId="19" fillId="2" borderId="1" xfId="0" applyFont="1" applyFill="1" applyBorder="1" applyAlignment="1">
      <alignment horizontal="center" vertical="center" wrapText="1"/>
    </xf>
    <xf numFmtId="0" fontId="20" fillId="12" borderId="1" xfId="0" applyFont="1" applyFill="1" applyBorder="1" applyAlignment="1">
      <alignment horizontal="center" vertical="center" wrapText="1"/>
    </xf>
    <xf numFmtId="0" fontId="12" fillId="0" borderId="1" xfId="4" applyFont="1" applyBorder="1" applyAlignment="1">
      <alignment horizontal="left" vertical="top"/>
    </xf>
    <xf numFmtId="0" fontId="11" fillId="7" borderId="1" xfId="4" applyFont="1" applyFill="1" applyBorder="1" applyAlignment="1">
      <alignment horizontal="center"/>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20" fillId="12" borderId="1" xfId="0" applyFont="1" applyFill="1" applyBorder="1" applyAlignment="1">
      <alignment horizontal="center" vertical="center" wrapText="1"/>
    </xf>
    <xf numFmtId="0" fontId="20" fillId="12" borderId="6" xfId="0" applyFont="1" applyFill="1" applyBorder="1" applyAlignment="1">
      <alignment horizontal="center" vertical="center" wrapText="1"/>
    </xf>
    <xf numFmtId="0" fontId="20" fillId="12" borderId="8" xfId="0" applyFont="1" applyFill="1" applyBorder="1" applyAlignment="1">
      <alignment horizontal="center" vertical="center" wrapText="1"/>
    </xf>
    <xf numFmtId="0" fontId="18" fillId="0" borderId="1" xfId="0" applyFont="1" applyBorder="1" applyAlignment="1">
      <alignment horizontal="left" vertical="center" wrapText="1"/>
    </xf>
    <xf numFmtId="0" fontId="18" fillId="0" borderId="6" xfId="5" applyFont="1" applyBorder="1" applyAlignment="1">
      <alignment horizontal="left" vertical="center"/>
    </xf>
    <xf numFmtId="0" fontId="18" fillId="0" borderId="7" xfId="5" applyFont="1" applyBorder="1" applyAlignment="1">
      <alignment horizontal="left" vertical="center"/>
    </xf>
    <xf numFmtId="0" fontId="18" fillId="0" borderId="8" xfId="5" applyFont="1" applyBorder="1" applyAlignment="1">
      <alignment horizontal="left"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2" borderId="2" xfId="0" applyFont="1" applyFill="1" applyBorder="1" applyAlignment="1">
      <alignment horizontal="left" vertical="center"/>
    </xf>
    <xf numFmtId="0" fontId="8" fillId="2" borderId="1" xfId="0" applyFont="1" applyFill="1" applyBorder="1" applyAlignment="1">
      <alignment horizontal="left" vertical="center"/>
    </xf>
    <xf numFmtId="0" fontId="8" fillId="0" borderId="3" xfId="0" applyFont="1" applyBorder="1" applyAlignment="1">
      <alignment horizontal="left" vertical="center" wrapText="1"/>
    </xf>
    <xf numFmtId="0" fontId="16" fillId="11" borderId="1" xfId="0" applyFont="1" applyFill="1" applyBorder="1" applyAlignment="1">
      <alignment horizontal="center"/>
    </xf>
    <xf numFmtId="0" fontId="19" fillId="2" borderId="6" xfId="0" applyFont="1" applyFill="1" applyBorder="1" applyAlignment="1">
      <alignment horizontal="left" vertical="center" wrapText="1"/>
    </xf>
    <xf numFmtId="0" fontId="19" fillId="2" borderId="7" xfId="0" applyFont="1" applyFill="1" applyBorder="1" applyAlignment="1">
      <alignment horizontal="left" vertical="center"/>
    </xf>
    <xf numFmtId="0" fontId="19" fillId="2" borderId="8" xfId="0" applyFont="1" applyFill="1" applyBorder="1" applyAlignment="1">
      <alignment horizontal="left" vertical="center"/>
    </xf>
    <xf numFmtId="0" fontId="7" fillId="0" borderId="0" xfId="0" applyFont="1" applyBorder="1" applyAlignment="1">
      <alignment horizontal="left" vertical="center"/>
    </xf>
    <xf numFmtId="0" fontId="8" fillId="4" borderId="3" xfId="0" applyFont="1" applyFill="1" applyBorder="1" applyAlignment="1">
      <alignment horizontal="left" vertical="center" wrapText="1"/>
    </xf>
    <xf numFmtId="0" fontId="8" fillId="4" borderId="4"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2" xfId="0" applyFont="1" applyFill="1" applyBorder="1" applyAlignment="1">
      <alignment horizontal="left" vertical="center" wrapText="1"/>
    </xf>
    <xf numFmtId="0" fontId="9" fillId="0" borderId="3" xfId="0" applyFont="1" applyBorder="1" applyAlignment="1">
      <alignment horizontal="left" vertical="center" wrapText="1"/>
    </xf>
    <xf numFmtId="0" fontId="9"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2" xfId="0" applyFont="1" applyBorder="1" applyAlignment="1">
      <alignment horizontal="left" vertical="center" wrapText="1"/>
    </xf>
    <xf numFmtId="0" fontId="6" fillId="0" borderId="1" xfId="0" applyFont="1" applyBorder="1" applyAlignment="1">
      <alignment horizontal="left" vertical="center" wrapText="1"/>
    </xf>
    <xf numFmtId="0" fontId="8" fillId="0" borderId="1" xfId="0" applyFont="1" applyBorder="1" applyAlignment="1">
      <alignment vertical="center" wrapText="1"/>
    </xf>
    <xf numFmtId="0" fontId="8" fillId="0" borderId="3" xfId="0" applyFont="1" applyBorder="1" applyAlignment="1">
      <alignment vertical="center" wrapText="1"/>
    </xf>
    <xf numFmtId="0" fontId="8" fillId="0" borderId="2" xfId="0" applyFont="1" applyBorder="1" applyAlignment="1">
      <alignment vertical="center" wrapText="1"/>
    </xf>
    <xf numFmtId="0" fontId="8" fillId="2" borderId="3" xfId="0" applyFont="1" applyFill="1" applyBorder="1" applyAlignment="1">
      <alignment vertical="center"/>
    </xf>
    <xf numFmtId="0" fontId="8" fillId="2" borderId="2" xfId="0" applyFont="1" applyFill="1" applyBorder="1" applyAlignment="1">
      <alignment vertical="center"/>
    </xf>
    <xf numFmtId="0" fontId="8" fillId="2" borderId="3" xfId="0" applyFont="1" applyFill="1" applyBorder="1" applyAlignment="1">
      <alignment vertical="center" wrapText="1"/>
    </xf>
    <xf numFmtId="0" fontId="8" fillId="2" borderId="2" xfId="0" applyFont="1" applyFill="1" applyBorder="1" applyAlignment="1">
      <alignment vertical="center" wrapText="1"/>
    </xf>
    <xf numFmtId="0" fontId="15" fillId="10" borderId="3" xfId="0" applyFont="1" applyFill="1" applyBorder="1" applyAlignment="1">
      <alignment horizontal="center" vertical="center" wrapText="1"/>
    </xf>
    <xf numFmtId="0" fontId="15" fillId="10" borderId="2" xfId="0" applyFont="1" applyFill="1" applyBorder="1" applyAlignment="1">
      <alignment horizontal="center" vertical="center" wrapText="1"/>
    </xf>
    <xf numFmtId="1" fontId="10" fillId="0" borderId="3" xfId="0" applyNumberFormat="1" applyFont="1" applyBorder="1" applyAlignment="1">
      <alignment horizontal="center" vertical="center" wrapText="1"/>
    </xf>
    <xf numFmtId="1" fontId="10" fillId="0" borderId="2" xfId="0" applyNumberFormat="1" applyFont="1" applyBorder="1" applyAlignment="1">
      <alignment horizontal="center" vertical="center" wrapText="1"/>
    </xf>
    <xf numFmtId="0" fontId="8" fillId="2" borderId="1" xfId="0" applyFont="1" applyFill="1" applyBorder="1" applyAlignment="1">
      <alignment horizontal="left" vertical="center" wrapText="1"/>
    </xf>
    <xf numFmtId="14" fontId="8" fillId="2" borderId="1" xfId="0" applyNumberFormat="1" applyFont="1" applyFill="1" applyBorder="1" applyAlignment="1">
      <alignment horizontal="left" vertical="center" wrapText="1"/>
    </xf>
    <xf numFmtId="0" fontId="9" fillId="0" borderId="1" xfId="0" applyFont="1" applyBorder="1" applyAlignment="1">
      <alignment horizontal="left" vertical="center" wrapText="1"/>
    </xf>
    <xf numFmtId="0" fontId="8" fillId="6" borderId="1" xfId="2"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5" borderId="3" xfId="2" applyFont="1" applyFill="1" applyBorder="1" applyAlignment="1">
      <alignment horizontal="left" vertical="center" wrapText="1"/>
    </xf>
    <xf numFmtId="0" fontId="8" fillId="5" borderId="2" xfId="2" applyFont="1" applyFill="1" applyBorder="1" applyAlignment="1">
      <alignment horizontal="left" vertical="center" wrapText="1"/>
    </xf>
    <xf numFmtId="14" fontId="8" fillId="0" borderId="1" xfId="0" applyNumberFormat="1" applyFont="1" applyBorder="1" applyAlignment="1">
      <alignment horizontal="left" vertical="center" wrapText="1"/>
    </xf>
    <xf numFmtId="0" fontId="8" fillId="2" borderId="3" xfId="0" applyFont="1" applyFill="1" applyBorder="1" applyAlignment="1">
      <alignment horizontal="left" vertical="center"/>
    </xf>
    <xf numFmtId="0" fontId="8" fillId="13" borderId="8" xfId="0" applyFont="1" applyFill="1" applyBorder="1" applyAlignment="1">
      <alignment horizontal="center" vertical="center" wrapText="1"/>
    </xf>
    <xf numFmtId="0" fontId="8" fillId="13" borderId="1" xfId="0" applyFont="1" applyFill="1" applyBorder="1" applyAlignment="1">
      <alignment horizontal="left" vertical="center" wrapText="1"/>
    </xf>
    <xf numFmtId="0" fontId="8" fillId="13" borderId="6" xfId="0" applyFont="1" applyFill="1" applyBorder="1" applyAlignment="1">
      <alignment horizontal="center" vertical="center" wrapText="1"/>
    </xf>
    <xf numFmtId="0" fontId="24" fillId="13" borderId="3" xfId="0" applyFont="1" applyFill="1" applyBorder="1" applyAlignment="1">
      <alignment horizontal="center" vertical="center" wrapText="1"/>
    </xf>
    <xf numFmtId="0" fontId="24" fillId="13" borderId="2" xfId="0" applyFont="1" applyFill="1" applyBorder="1" applyAlignment="1">
      <alignment horizontal="center" vertical="center" wrapText="1"/>
    </xf>
    <xf numFmtId="0" fontId="22" fillId="13" borderId="3" xfId="0" applyFont="1" applyFill="1" applyBorder="1" applyAlignment="1">
      <alignment horizontal="center" vertical="center" wrapText="1"/>
    </xf>
    <xf numFmtId="0" fontId="22" fillId="13" borderId="2" xfId="0" applyFont="1" applyFill="1" applyBorder="1" applyAlignment="1">
      <alignment horizontal="center" vertical="center" wrapText="1"/>
    </xf>
    <xf numFmtId="0" fontId="25" fillId="13" borderId="3" xfId="0" applyFont="1" applyFill="1" applyBorder="1" applyAlignment="1">
      <alignment horizontal="center" vertical="center" wrapText="1"/>
    </xf>
    <xf numFmtId="0" fontId="25" fillId="13" borderId="2" xfId="0" applyFont="1" applyFill="1" applyBorder="1" applyAlignment="1">
      <alignment horizontal="center" vertical="center" wrapText="1"/>
    </xf>
    <xf numFmtId="0" fontId="23" fillId="13" borderId="3" xfId="0" applyFont="1" applyFill="1" applyBorder="1" applyAlignment="1">
      <alignment horizontal="center" vertical="center"/>
    </xf>
    <xf numFmtId="0" fontId="23" fillId="13" borderId="2" xfId="0" applyFont="1" applyFill="1" applyBorder="1" applyAlignment="1">
      <alignment horizontal="center" vertical="center"/>
    </xf>
  </cellXfs>
  <cellStyles count="7">
    <cellStyle name="Moneda 2" xfId="3" xr:uid="{00000000-0005-0000-0000-000000000000}"/>
    <cellStyle name="Moneda 2 2" xfId="6" xr:uid="{471312FA-7CAE-4A45-B4A3-B994FFCBD04F}"/>
    <cellStyle name="Normal" xfId="0" builtinId="0"/>
    <cellStyle name="Normal 2" xfId="5" xr:uid="{0027885B-27C3-43FC-9D11-A7ED1138703A}"/>
    <cellStyle name="Normal 2 2" xfId="1" xr:uid="{00000000-0005-0000-0000-000002000000}"/>
    <cellStyle name="Normal 2 2 2" xfId="4" xr:uid="{6E508EAB-FC5A-46D3-914E-424A89CE1521}"/>
    <cellStyle name="Normal 3" xfId="2" xr:uid="{00000000-0005-0000-0000-000003000000}"/>
  </cellStyles>
  <dxfs count="23">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D7197381-45E7-4494-8CC1-22111A8F7779}"/>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2F69A927-20CD-4FE5-AFF9-780C79601E76}"/>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716D1C0E-0ED8-40C5-AD49-3C47DC015C4C}"/>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FCA5E857-7A75-4C47-8088-09722135D852}"/>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D917CC5E-1A1B-4649-8AF1-F9773CF57C01}"/>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0016221D-9D7D-4CEE-BC82-7CB5DE19CBBD}"/>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IDRD\Informes%20control%20interno\Respuesta%20OCI%20348063\7.%20GestionFinanciera2409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Financiera"/>
      <sheetName val="Parámetros"/>
    </sheetNames>
    <sheetDataSet>
      <sheetData sheetId="0" refreshError="1"/>
      <sheetData sheetId="1" refreshError="1">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13">
          <cell r="A13" t="str">
            <v>FuerteDirectamenteDirectamente</v>
          </cell>
          <cell r="B13">
            <v>2</v>
          </cell>
        </row>
        <row r="14">
          <cell r="A14" t="str">
            <v>FuerteDirectamenteIndirectamente</v>
          </cell>
          <cell r="B14">
            <v>2</v>
          </cell>
        </row>
        <row r="15">
          <cell r="A15" t="str">
            <v>FuerteDirectamenteNo Disminuye</v>
          </cell>
          <cell r="B15">
            <v>2</v>
          </cell>
        </row>
        <row r="16">
          <cell r="A16" t="str">
            <v>FuerteNo disminuyeDirectamente</v>
          </cell>
          <cell r="B16">
            <v>0</v>
          </cell>
        </row>
        <row r="17">
          <cell r="A17" t="str">
            <v>ModeradoDirectamenteDirectamente</v>
          </cell>
          <cell r="B17">
            <v>1</v>
          </cell>
        </row>
        <row r="18">
          <cell r="A18" t="str">
            <v>ModeradoDirectamenteIndirectamente</v>
          </cell>
          <cell r="B18">
            <v>1</v>
          </cell>
        </row>
        <row r="19">
          <cell r="A19" t="str">
            <v>ModeradoDirectamenteNo disminuye</v>
          </cell>
          <cell r="B19">
            <v>1</v>
          </cell>
        </row>
        <row r="20">
          <cell r="A20" t="str">
            <v>ModeradoNo DisminuyeDirectamente</v>
          </cell>
          <cell r="B20">
            <v>0</v>
          </cell>
        </row>
        <row r="21">
          <cell r="A21" t="str">
            <v>DébilDirectamenteDirectamente</v>
          </cell>
          <cell r="B21">
            <v>0</v>
          </cell>
        </row>
        <row r="22">
          <cell r="A22" t="str">
            <v>DébilDirectamenteIndirectamente</v>
          </cell>
          <cell r="B22">
            <v>0</v>
          </cell>
        </row>
        <row r="23">
          <cell r="A23" t="str">
            <v>DébilDirectamenteNo disminuye</v>
          </cell>
          <cell r="B23">
            <v>0</v>
          </cell>
        </row>
        <row r="24">
          <cell r="A24" t="str">
            <v>DébilNo DisminuyeDirectamente</v>
          </cell>
          <cell r="B24">
            <v>0</v>
          </cell>
        </row>
        <row r="27">
          <cell r="A27" t="str">
            <v>FuerteDirectamenteDirectamente</v>
          </cell>
          <cell r="B27">
            <v>2</v>
          </cell>
        </row>
        <row r="28">
          <cell r="A28" t="str">
            <v>FuerteDirectamenteIndirectamente</v>
          </cell>
          <cell r="B28">
            <v>1</v>
          </cell>
        </row>
        <row r="29">
          <cell r="A29" t="str">
            <v>FuerteDirectamenteNo Disminuye</v>
          </cell>
          <cell r="B29">
            <v>0</v>
          </cell>
        </row>
        <row r="30">
          <cell r="A30" t="str">
            <v>FuerteNo disminuyeDirectamente</v>
          </cell>
          <cell r="B30">
            <v>2</v>
          </cell>
        </row>
        <row r="31">
          <cell r="A31" t="str">
            <v>ModeradoDirectamenteDirectamente</v>
          </cell>
          <cell r="B31">
            <v>1</v>
          </cell>
        </row>
        <row r="32">
          <cell r="A32" t="str">
            <v>ModeradoDirectamenteIndirectamente</v>
          </cell>
          <cell r="B32">
            <v>0</v>
          </cell>
        </row>
        <row r="33">
          <cell r="A33" t="str">
            <v>ModeradoDirectamenteNo disminuye</v>
          </cell>
          <cell r="B33">
            <v>0</v>
          </cell>
        </row>
        <row r="34">
          <cell r="A34" t="str">
            <v>ModeradoNo DisminuyeDirectamente</v>
          </cell>
          <cell r="B34">
            <v>1</v>
          </cell>
        </row>
        <row r="35">
          <cell r="A35" t="str">
            <v>DébilDirectamenteDirectamente</v>
          </cell>
          <cell r="B35">
            <v>0</v>
          </cell>
        </row>
        <row r="36">
          <cell r="A36" t="str">
            <v>DébilDirectamenteIndirectamente</v>
          </cell>
          <cell r="B36">
            <v>0</v>
          </cell>
        </row>
        <row r="37">
          <cell r="A37" t="str">
            <v>DébilDirectamenteNo disminuye</v>
          </cell>
          <cell r="B37">
            <v>0</v>
          </cell>
        </row>
        <row r="38">
          <cell r="A38" t="str">
            <v>DébilNo DisminuyeDirectamente</v>
          </cell>
          <cell r="B38">
            <v>0</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AFBEF-22EA-41C2-95A5-CFCC2EC59DCC}">
  <dimension ref="A1:L20"/>
  <sheetViews>
    <sheetView workbookViewId="0">
      <selection activeCell="G4" sqref="G4:G5"/>
    </sheetView>
  </sheetViews>
  <sheetFormatPr baseColWidth="10" defaultColWidth="11.42578125" defaultRowHeight="14.25" x14ac:dyDescent="0.2"/>
  <cols>
    <col min="1" max="16384" width="11.42578125" style="23"/>
  </cols>
  <sheetData>
    <row r="1" spans="1:12" ht="18" x14ac:dyDescent="0.25">
      <c r="A1" s="41" t="s">
        <v>0</v>
      </c>
      <c r="B1" s="41"/>
      <c r="C1" s="41"/>
      <c r="D1" s="41"/>
      <c r="E1" s="41"/>
      <c r="F1" s="41"/>
      <c r="G1" s="41"/>
      <c r="H1" s="41"/>
    </row>
    <row r="2" spans="1:12" x14ac:dyDescent="0.2">
      <c r="A2" s="40" t="s">
        <v>1</v>
      </c>
      <c r="B2" s="40"/>
      <c r="C2" s="40"/>
      <c r="D2" s="40"/>
      <c r="E2" s="40"/>
      <c r="F2" s="40"/>
      <c r="G2" s="40"/>
      <c r="H2" s="24" t="s">
        <v>2</v>
      </c>
    </row>
    <row r="3" spans="1:12" x14ac:dyDescent="0.2">
      <c r="A3" s="40" t="s">
        <v>3</v>
      </c>
      <c r="B3" s="40"/>
      <c r="C3" s="40"/>
      <c r="D3" s="40"/>
      <c r="E3" s="40"/>
      <c r="F3" s="40"/>
      <c r="G3" s="40"/>
      <c r="H3" s="24" t="s">
        <v>2</v>
      </c>
    </row>
    <row r="4" spans="1:12" x14ac:dyDescent="0.2">
      <c r="A4" s="40" t="s">
        <v>4</v>
      </c>
      <c r="B4" s="40"/>
      <c r="C4" s="40"/>
      <c r="D4" s="40"/>
      <c r="E4" s="40"/>
      <c r="F4" s="40"/>
      <c r="G4" s="40"/>
      <c r="H4" s="24" t="s">
        <v>2</v>
      </c>
    </row>
    <row r="5" spans="1:12" x14ac:dyDescent="0.2">
      <c r="A5" s="40" t="s">
        <v>5</v>
      </c>
      <c r="B5" s="40"/>
      <c r="C5" s="40"/>
      <c r="D5" s="40"/>
      <c r="E5" s="40"/>
      <c r="F5" s="40"/>
      <c r="G5" s="40"/>
      <c r="H5" s="24" t="s">
        <v>2</v>
      </c>
    </row>
    <row r="6" spans="1:12" x14ac:dyDescent="0.2">
      <c r="A6" s="40" t="s">
        <v>6</v>
      </c>
      <c r="B6" s="40"/>
      <c r="C6" s="40"/>
      <c r="D6" s="40"/>
      <c r="E6" s="40"/>
      <c r="F6" s="40"/>
      <c r="G6" s="40"/>
      <c r="H6" s="24" t="s">
        <v>7</v>
      </c>
    </row>
    <row r="7" spans="1:12" x14ac:dyDescent="0.2">
      <c r="A7" s="40" t="s">
        <v>8</v>
      </c>
      <c r="B7" s="40"/>
      <c r="C7" s="40"/>
      <c r="D7" s="40"/>
      <c r="E7" s="40"/>
      <c r="F7" s="40"/>
      <c r="G7" s="40"/>
      <c r="H7" s="24" t="s">
        <v>7</v>
      </c>
    </row>
    <row r="8" spans="1:12" x14ac:dyDescent="0.2">
      <c r="A8" s="40" t="s">
        <v>9</v>
      </c>
      <c r="B8" s="40"/>
      <c r="C8" s="40"/>
      <c r="D8" s="40"/>
      <c r="E8" s="40"/>
      <c r="F8" s="40"/>
      <c r="G8" s="40"/>
      <c r="H8" s="24" t="s">
        <v>2</v>
      </c>
    </row>
    <row r="9" spans="1:12" x14ac:dyDescent="0.2">
      <c r="A9" s="40" t="s">
        <v>10</v>
      </c>
      <c r="B9" s="40"/>
      <c r="C9" s="40"/>
      <c r="D9" s="40"/>
      <c r="E9" s="40"/>
      <c r="F9" s="40"/>
      <c r="G9" s="40"/>
      <c r="H9" s="24" t="s">
        <v>2</v>
      </c>
    </row>
    <row r="10" spans="1:12" x14ac:dyDescent="0.2">
      <c r="A10" s="40" t="s">
        <v>11</v>
      </c>
      <c r="B10" s="40"/>
      <c r="C10" s="40"/>
      <c r="D10" s="40"/>
      <c r="E10" s="40"/>
      <c r="F10" s="40"/>
      <c r="G10" s="40"/>
      <c r="H10" s="24" t="s">
        <v>2</v>
      </c>
    </row>
    <row r="11" spans="1:12" x14ac:dyDescent="0.2">
      <c r="A11" s="40" t="s">
        <v>12</v>
      </c>
      <c r="B11" s="40"/>
      <c r="C11" s="40"/>
      <c r="D11" s="40"/>
      <c r="E11" s="40"/>
      <c r="F11" s="40"/>
      <c r="G11" s="40"/>
      <c r="H11" s="24" t="s">
        <v>7</v>
      </c>
    </row>
    <row r="12" spans="1:12" x14ac:dyDescent="0.2">
      <c r="A12" s="40" t="s">
        <v>13</v>
      </c>
      <c r="B12" s="40"/>
      <c r="C12" s="40"/>
      <c r="D12" s="40"/>
      <c r="E12" s="40"/>
      <c r="F12" s="40"/>
      <c r="G12" s="40"/>
      <c r="H12" s="24" t="s">
        <v>7</v>
      </c>
    </row>
    <row r="13" spans="1:12" x14ac:dyDescent="0.2">
      <c r="A13" s="40" t="s">
        <v>14</v>
      </c>
      <c r="B13" s="40"/>
      <c r="C13" s="40"/>
      <c r="D13" s="40"/>
      <c r="E13" s="40"/>
      <c r="F13" s="40"/>
      <c r="G13" s="40"/>
      <c r="H13" s="24" t="s">
        <v>7</v>
      </c>
      <c r="L13" s="23" t="s">
        <v>7</v>
      </c>
    </row>
    <row r="14" spans="1:12" x14ac:dyDescent="0.2">
      <c r="A14" s="40" t="s">
        <v>15</v>
      </c>
      <c r="B14" s="40"/>
      <c r="C14" s="40"/>
      <c r="D14" s="40"/>
      <c r="E14" s="40"/>
      <c r="F14" s="40"/>
      <c r="G14" s="40"/>
      <c r="H14" s="24" t="s">
        <v>7</v>
      </c>
      <c r="L14" s="23" t="s">
        <v>2</v>
      </c>
    </row>
    <row r="15" spans="1:12" x14ac:dyDescent="0.2">
      <c r="A15" s="40" t="s">
        <v>16</v>
      </c>
      <c r="B15" s="40"/>
      <c r="C15" s="40"/>
      <c r="D15" s="40"/>
      <c r="E15" s="40"/>
      <c r="F15" s="40"/>
      <c r="G15" s="40"/>
      <c r="H15" s="24" t="s">
        <v>7</v>
      </c>
    </row>
    <row r="16" spans="1:12" x14ac:dyDescent="0.2">
      <c r="A16" s="40" t="s">
        <v>17</v>
      </c>
      <c r="B16" s="40"/>
      <c r="C16" s="40"/>
      <c r="D16" s="40"/>
      <c r="E16" s="40"/>
      <c r="F16" s="40"/>
      <c r="G16" s="40"/>
      <c r="H16" s="24" t="s">
        <v>2</v>
      </c>
    </row>
    <row r="17" spans="1:8" x14ac:dyDescent="0.2">
      <c r="A17" s="40" t="s">
        <v>18</v>
      </c>
      <c r="B17" s="40"/>
      <c r="C17" s="40"/>
      <c r="D17" s="40"/>
      <c r="E17" s="40"/>
      <c r="F17" s="40"/>
      <c r="G17" s="40"/>
      <c r="H17" s="24" t="s">
        <v>2</v>
      </c>
    </row>
    <row r="18" spans="1:8" x14ac:dyDescent="0.2">
      <c r="A18" s="40" t="s">
        <v>19</v>
      </c>
      <c r="B18" s="40"/>
      <c r="C18" s="40"/>
      <c r="D18" s="40"/>
      <c r="E18" s="40"/>
      <c r="F18" s="40"/>
      <c r="G18" s="40"/>
      <c r="H18" s="24" t="s">
        <v>2</v>
      </c>
    </row>
    <row r="19" spans="1:8" x14ac:dyDescent="0.2">
      <c r="A19" s="40" t="s">
        <v>20</v>
      </c>
      <c r="B19" s="40"/>
      <c r="C19" s="40"/>
      <c r="D19" s="40"/>
      <c r="E19" s="40"/>
      <c r="F19" s="40"/>
      <c r="G19" s="40"/>
      <c r="H19" s="24" t="s">
        <v>7</v>
      </c>
    </row>
    <row r="20" spans="1:8" x14ac:dyDescent="0.2">
      <c r="A20" s="40" t="s">
        <v>21</v>
      </c>
      <c r="B20" s="40"/>
      <c r="C20" s="40"/>
      <c r="D20" s="40"/>
      <c r="E20" s="40"/>
      <c r="F20" s="40"/>
      <c r="G20" s="40"/>
      <c r="H20" s="24" t="s">
        <v>2</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107B51C1-A1B3-4111-8892-FC70C6D154D6}">
      <formula1>$L$13:$L$14</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2E243-6BF9-483A-8BEA-29112B71D7D2}">
  <dimension ref="A1:L20"/>
  <sheetViews>
    <sheetView workbookViewId="0">
      <selection activeCell="G4" sqref="G4:G5"/>
    </sheetView>
  </sheetViews>
  <sheetFormatPr baseColWidth="10" defaultColWidth="11.42578125" defaultRowHeight="14.25" x14ac:dyDescent="0.2"/>
  <cols>
    <col min="1" max="16384" width="11.42578125" style="23"/>
  </cols>
  <sheetData>
    <row r="1" spans="1:12" ht="18" x14ac:dyDescent="0.25">
      <c r="A1" s="41" t="s">
        <v>0</v>
      </c>
      <c r="B1" s="41"/>
      <c r="C1" s="41"/>
      <c r="D1" s="41"/>
      <c r="E1" s="41"/>
      <c r="F1" s="41"/>
      <c r="G1" s="41"/>
      <c r="H1" s="41"/>
    </row>
    <row r="2" spans="1:12" x14ac:dyDescent="0.2">
      <c r="A2" s="40" t="s">
        <v>1</v>
      </c>
      <c r="B2" s="40"/>
      <c r="C2" s="40"/>
      <c r="D2" s="40"/>
      <c r="E2" s="40"/>
      <c r="F2" s="40"/>
      <c r="G2" s="40"/>
      <c r="H2" s="24" t="s">
        <v>7</v>
      </c>
    </row>
    <row r="3" spans="1:12" x14ac:dyDescent="0.2">
      <c r="A3" s="40" t="s">
        <v>3</v>
      </c>
      <c r="B3" s="40"/>
      <c r="C3" s="40"/>
      <c r="D3" s="40"/>
      <c r="E3" s="40"/>
      <c r="F3" s="40"/>
      <c r="G3" s="40"/>
      <c r="H3" s="24" t="s">
        <v>2</v>
      </c>
    </row>
    <row r="4" spans="1:12" x14ac:dyDescent="0.2">
      <c r="A4" s="40" t="s">
        <v>4</v>
      </c>
      <c r="B4" s="40"/>
      <c r="C4" s="40"/>
      <c r="D4" s="40"/>
      <c r="E4" s="40"/>
      <c r="F4" s="40"/>
      <c r="G4" s="40"/>
      <c r="H4" s="24" t="s">
        <v>2</v>
      </c>
    </row>
    <row r="5" spans="1:12" x14ac:dyDescent="0.2">
      <c r="A5" s="40" t="s">
        <v>5</v>
      </c>
      <c r="B5" s="40"/>
      <c r="C5" s="40"/>
      <c r="D5" s="40"/>
      <c r="E5" s="40"/>
      <c r="F5" s="40"/>
      <c r="G5" s="40"/>
      <c r="H5" s="24" t="s">
        <v>2</v>
      </c>
    </row>
    <row r="6" spans="1:12" x14ac:dyDescent="0.2">
      <c r="A6" s="40" t="s">
        <v>6</v>
      </c>
      <c r="B6" s="40"/>
      <c r="C6" s="40"/>
      <c r="D6" s="40"/>
      <c r="E6" s="40"/>
      <c r="F6" s="40"/>
      <c r="G6" s="40"/>
      <c r="H6" s="24" t="s">
        <v>2</v>
      </c>
    </row>
    <row r="7" spans="1:12" x14ac:dyDescent="0.2">
      <c r="A7" s="40" t="s">
        <v>8</v>
      </c>
      <c r="B7" s="40"/>
      <c r="C7" s="40"/>
      <c r="D7" s="40"/>
      <c r="E7" s="40"/>
      <c r="F7" s="40"/>
      <c r="G7" s="40"/>
      <c r="H7" s="24" t="s">
        <v>7</v>
      </c>
    </row>
    <row r="8" spans="1:12" x14ac:dyDescent="0.2">
      <c r="A8" s="40" t="s">
        <v>9</v>
      </c>
      <c r="B8" s="40"/>
      <c r="C8" s="40"/>
      <c r="D8" s="40"/>
      <c r="E8" s="40"/>
      <c r="F8" s="40"/>
      <c r="G8" s="40"/>
      <c r="H8" s="24" t="s">
        <v>2</v>
      </c>
    </row>
    <row r="9" spans="1:12" x14ac:dyDescent="0.2">
      <c r="A9" s="40" t="s">
        <v>10</v>
      </c>
      <c r="B9" s="40"/>
      <c r="C9" s="40"/>
      <c r="D9" s="40"/>
      <c r="E9" s="40"/>
      <c r="F9" s="40"/>
      <c r="G9" s="40"/>
      <c r="H9" s="24" t="s">
        <v>2</v>
      </c>
    </row>
    <row r="10" spans="1:12" x14ac:dyDescent="0.2">
      <c r="A10" s="40" t="s">
        <v>11</v>
      </c>
      <c r="B10" s="40"/>
      <c r="C10" s="40"/>
      <c r="D10" s="40"/>
      <c r="E10" s="40"/>
      <c r="F10" s="40"/>
      <c r="G10" s="40"/>
      <c r="H10" s="24" t="s">
        <v>2</v>
      </c>
    </row>
    <row r="11" spans="1:12" x14ac:dyDescent="0.2">
      <c r="A11" s="40" t="s">
        <v>12</v>
      </c>
      <c r="B11" s="40"/>
      <c r="C11" s="40"/>
      <c r="D11" s="40"/>
      <c r="E11" s="40"/>
      <c r="F11" s="40"/>
      <c r="G11" s="40"/>
      <c r="H11" s="24" t="s">
        <v>7</v>
      </c>
    </row>
    <row r="12" spans="1:12" x14ac:dyDescent="0.2">
      <c r="A12" s="40" t="s">
        <v>13</v>
      </c>
      <c r="B12" s="40"/>
      <c r="C12" s="40"/>
      <c r="D12" s="40"/>
      <c r="E12" s="40"/>
      <c r="F12" s="40"/>
      <c r="G12" s="40"/>
      <c r="H12" s="24" t="s">
        <v>7</v>
      </c>
    </row>
    <row r="13" spans="1:12" x14ac:dyDescent="0.2">
      <c r="A13" s="40" t="s">
        <v>14</v>
      </c>
      <c r="B13" s="40"/>
      <c r="C13" s="40"/>
      <c r="D13" s="40"/>
      <c r="E13" s="40"/>
      <c r="F13" s="40"/>
      <c r="G13" s="40"/>
      <c r="H13" s="24" t="s">
        <v>7</v>
      </c>
      <c r="L13" s="23" t="s">
        <v>7</v>
      </c>
    </row>
    <row r="14" spans="1:12" x14ac:dyDescent="0.2">
      <c r="A14" s="40" t="s">
        <v>15</v>
      </c>
      <c r="B14" s="40"/>
      <c r="C14" s="40"/>
      <c r="D14" s="40"/>
      <c r="E14" s="40"/>
      <c r="F14" s="40"/>
      <c r="G14" s="40"/>
      <c r="H14" s="24" t="s">
        <v>7</v>
      </c>
      <c r="L14" s="23" t="s">
        <v>2</v>
      </c>
    </row>
    <row r="15" spans="1:12" x14ac:dyDescent="0.2">
      <c r="A15" s="40" t="s">
        <v>16</v>
      </c>
      <c r="B15" s="40"/>
      <c r="C15" s="40"/>
      <c r="D15" s="40"/>
      <c r="E15" s="40"/>
      <c r="F15" s="40"/>
      <c r="G15" s="40"/>
      <c r="H15" s="24" t="s">
        <v>7</v>
      </c>
    </row>
    <row r="16" spans="1:12" x14ac:dyDescent="0.2">
      <c r="A16" s="40" t="s">
        <v>17</v>
      </c>
      <c r="B16" s="40"/>
      <c r="C16" s="40"/>
      <c r="D16" s="40"/>
      <c r="E16" s="40"/>
      <c r="F16" s="40"/>
      <c r="G16" s="40"/>
      <c r="H16" s="24" t="s">
        <v>2</v>
      </c>
    </row>
    <row r="17" spans="1:8" x14ac:dyDescent="0.2">
      <c r="A17" s="40" t="s">
        <v>18</v>
      </c>
      <c r="B17" s="40"/>
      <c r="C17" s="40"/>
      <c r="D17" s="40"/>
      <c r="E17" s="40"/>
      <c r="F17" s="40"/>
      <c r="G17" s="40"/>
      <c r="H17" s="24" t="s">
        <v>2</v>
      </c>
    </row>
    <row r="18" spans="1:8" x14ac:dyDescent="0.2">
      <c r="A18" s="40" t="s">
        <v>19</v>
      </c>
      <c r="B18" s="40"/>
      <c r="C18" s="40"/>
      <c r="D18" s="40"/>
      <c r="E18" s="40"/>
      <c r="F18" s="40"/>
      <c r="G18" s="40"/>
      <c r="H18" s="24" t="s">
        <v>2</v>
      </c>
    </row>
    <row r="19" spans="1:8" x14ac:dyDescent="0.2">
      <c r="A19" s="40" t="s">
        <v>20</v>
      </c>
      <c r="B19" s="40"/>
      <c r="C19" s="40"/>
      <c r="D19" s="40"/>
      <c r="E19" s="40"/>
      <c r="F19" s="40"/>
      <c r="G19" s="40"/>
      <c r="H19" s="24" t="s">
        <v>7</v>
      </c>
    </row>
    <row r="20" spans="1:8" x14ac:dyDescent="0.2">
      <c r="A20" s="40" t="s">
        <v>21</v>
      </c>
      <c r="B20" s="40"/>
      <c r="C20" s="40"/>
      <c r="D20" s="40"/>
      <c r="E20" s="40"/>
      <c r="F20" s="40"/>
      <c r="G20" s="40"/>
      <c r="H20" s="24" t="s">
        <v>2</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CD9E1354-1637-442B-9CEB-4C4EE8C00912}">
      <formula1>$L$13:$L$14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3390A-1DF3-4B60-B1FD-E6C61D33FC58}">
  <dimension ref="A1:L20"/>
  <sheetViews>
    <sheetView workbookViewId="0">
      <selection activeCell="G4" sqref="G4:G5"/>
    </sheetView>
  </sheetViews>
  <sheetFormatPr baseColWidth="10" defaultColWidth="11.42578125" defaultRowHeight="14.25" x14ac:dyDescent="0.2"/>
  <cols>
    <col min="1" max="16384" width="11.42578125" style="23"/>
  </cols>
  <sheetData>
    <row r="1" spans="1:12" ht="18" x14ac:dyDescent="0.25">
      <c r="A1" s="41" t="s">
        <v>0</v>
      </c>
      <c r="B1" s="41"/>
      <c r="C1" s="41"/>
      <c r="D1" s="41"/>
      <c r="E1" s="41"/>
      <c r="F1" s="41"/>
      <c r="G1" s="41"/>
      <c r="H1" s="41"/>
    </row>
    <row r="2" spans="1:12" x14ac:dyDescent="0.2">
      <c r="A2" s="40" t="s">
        <v>1</v>
      </c>
      <c r="B2" s="40"/>
      <c r="C2" s="40"/>
      <c r="D2" s="40"/>
      <c r="E2" s="40"/>
      <c r="F2" s="40"/>
      <c r="G2" s="40"/>
      <c r="H2" s="24" t="s">
        <v>2</v>
      </c>
    </row>
    <row r="3" spans="1:12" x14ac:dyDescent="0.2">
      <c r="A3" s="40" t="s">
        <v>3</v>
      </c>
      <c r="B3" s="40"/>
      <c r="C3" s="40"/>
      <c r="D3" s="40"/>
      <c r="E3" s="40"/>
      <c r="F3" s="40"/>
      <c r="G3" s="40"/>
      <c r="H3" s="24" t="s">
        <v>2</v>
      </c>
    </row>
    <row r="4" spans="1:12" x14ac:dyDescent="0.2">
      <c r="A4" s="40" t="s">
        <v>4</v>
      </c>
      <c r="B4" s="40"/>
      <c r="C4" s="40"/>
      <c r="D4" s="40"/>
      <c r="E4" s="40"/>
      <c r="F4" s="40"/>
      <c r="G4" s="40"/>
      <c r="H4" s="24" t="s">
        <v>2</v>
      </c>
    </row>
    <row r="5" spans="1:12" x14ac:dyDescent="0.2">
      <c r="A5" s="40" t="s">
        <v>5</v>
      </c>
      <c r="B5" s="40"/>
      <c r="C5" s="40"/>
      <c r="D5" s="40"/>
      <c r="E5" s="40"/>
      <c r="F5" s="40"/>
      <c r="G5" s="40"/>
      <c r="H5" s="24" t="s">
        <v>2</v>
      </c>
    </row>
    <row r="6" spans="1:12" x14ac:dyDescent="0.2">
      <c r="A6" s="40" t="s">
        <v>6</v>
      </c>
      <c r="B6" s="40"/>
      <c r="C6" s="40"/>
      <c r="D6" s="40"/>
      <c r="E6" s="40"/>
      <c r="F6" s="40"/>
      <c r="G6" s="40"/>
      <c r="H6" s="24" t="s">
        <v>7</v>
      </c>
    </row>
    <row r="7" spans="1:12" x14ac:dyDescent="0.2">
      <c r="A7" s="40" t="s">
        <v>8</v>
      </c>
      <c r="B7" s="40"/>
      <c r="C7" s="40"/>
      <c r="D7" s="40"/>
      <c r="E7" s="40"/>
      <c r="F7" s="40"/>
      <c r="G7" s="40"/>
      <c r="H7" s="24" t="s">
        <v>7</v>
      </c>
    </row>
    <row r="8" spans="1:12" x14ac:dyDescent="0.2">
      <c r="A8" s="40" t="s">
        <v>9</v>
      </c>
      <c r="B8" s="40"/>
      <c r="C8" s="40"/>
      <c r="D8" s="40"/>
      <c r="E8" s="40"/>
      <c r="F8" s="40"/>
      <c r="G8" s="40"/>
      <c r="H8" s="24" t="s">
        <v>2</v>
      </c>
    </row>
    <row r="9" spans="1:12" x14ac:dyDescent="0.2">
      <c r="A9" s="40" t="s">
        <v>10</v>
      </c>
      <c r="B9" s="40"/>
      <c r="C9" s="40"/>
      <c r="D9" s="40"/>
      <c r="E9" s="40"/>
      <c r="F9" s="40"/>
      <c r="G9" s="40"/>
      <c r="H9" s="24" t="s">
        <v>2</v>
      </c>
    </row>
    <row r="10" spans="1:12" x14ac:dyDescent="0.2">
      <c r="A10" s="40" t="s">
        <v>11</v>
      </c>
      <c r="B10" s="40"/>
      <c r="C10" s="40"/>
      <c r="D10" s="40"/>
      <c r="E10" s="40"/>
      <c r="F10" s="40"/>
      <c r="G10" s="40"/>
      <c r="H10" s="24" t="s">
        <v>2</v>
      </c>
    </row>
    <row r="11" spans="1:12" x14ac:dyDescent="0.2">
      <c r="A11" s="40" t="s">
        <v>12</v>
      </c>
      <c r="B11" s="40"/>
      <c r="C11" s="40"/>
      <c r="D11" s="40"/>
      <c r="E11" s="40"/>
      <c r="F11" s="40"/>
      <c r="G11" s="40"/>
      <c r="H11" s="24" t="s">
        <v>7</v>
      </c>
    </row>
    <row r="12" spans="1:12" x14ac:dyDescent="0.2">
      <c r="A12" s="40" t="s">
        <v>13</v>
      </c>
      <c r="B12" s="40"/>
      <c r="C12" s="40"/>
      <c r="D12" s="40"/>
      <c r="E12" s="40"/>
      <c r="F12" s="40"/>
      <c r="G12" s="40"/>
      <c r="H12" s="24" t="s">
        <v>7</v>
      </c>
    </row>
    <row r="13" spans="1:12" x14ac:dyDescent="0.2">
      <c r="A13" s="40" t="s">
        <v>14</v>
      </c>
      <c r="B13" s="40"/>
      <c r="C13" s="40"/>
      <c r="D13" s="40"/>
      <c r="E13" s="40"/>
      <c r="F13" s="40"/>
      <c r="G13" s="40"/>
      <c r="H13" s="24" t="s">
        <v>7</v>
      </c>
      <c r="L13" s="23" t="s">
        <v>7</v>
      </c>
    </row>
    <row r="14" spans="1:12" x14ac:dyDescent="0.2">
      <c r="A14" s="40" t="s">
        <v>15</v>
      </c>
      <c r="B14" s="40"/>
      <c r="C14" s="40"/>
      <c r="D14" s="40"/>
      <c r="E14" s="40"/>
      <c r="F14" s="40"/>
      <c r="G14" s="40"/>
      <c r="H14" s="24" t="s">
        <v>7</v>
      </c>
      <c r="L14" s="23" t="s">
        <v>2</v>
      </c>
    </row>
    <row r="15" spans="1:12" x14ac:dyDescent="0.2">
      <c r="A15" s="40" t="s">
        <v>16</v>
      </c>
      <c r="B15" s="40"/>
      <c r="C15" s="40"/>
      <c r="D15" s="40"/>
      <c r="E15" s="40"/>
      <c r="F15" s="40"/>
      <c r="G15" s="40"/>
      <c r="H15" s="24" t="s">
        <v>7</v>
      </c>
    </row>
    <row r="16" spans="1:12" x14ac:dyDescent="0.2">
      <c r="A16" s="40" t="s">
        <v>17</v>
      </c>
      <c r="B16" s="40"/>
      <c r="C16" s="40"/>
      <c r="D16" s="40"/>
      <c r="E16" s="40"/>
      <c r="F16" s="40"/>
      <c r="G16" s="40"/>
      <c r="H16" s="24" t="s">
        <v>2</v>
      </c>
    </row>
    <row r="17" spans="1:8" x14ac:dyDescent="0.2">
      <c r="A17" s="40" t="s">
        <v>18</v>
      </c>
      <c r="B17" s="40"/>
      <c r="C17" s="40"/>
      <c r="D17" s="40"/>
      <c r="E17" s="40"/>
      <c r="F17" s="40"/>
      <c r="G17" s="40"/>
      <c r="H17" s="24" t="s">
        <v>2</v>
      </c>
    </row>
    <row r="18" spans="1:8" x14ac:dyDescent="0.2">
      <c r="A18" s="40" t="s">
        <v>19</v>
      </c>
      <c r="B18" s="40"/>
      <c r="C18" s="40"/>
      <c r="D18" s="40"/>
      <c r="E18" s="40"/>
      <c r="F18" s="40"/>
      <c r="G18" s="40"/>
      <c r="H18" s="24" t="s">
        <v>2</v>
      </c>
    </row>
    <row r="19" spans="1:8" x14ac:dyDescent="0.2">
      <c r="A19" s="40" t="s">
        <v>20</v>
      </c>
      <c r="B19" s="40"/>
      <c r="C19" s="40"/>
      <c r="D19" s="40"/>
      <c r="E19" s="40"/>
      <c r="F19" s="40"/>
      <c r="G19" s="40"/>
      <c r="H19" s="24" t="s">
        <v>7</v>
      </c>
    </row>
    <row r="20" spans="1:8" x14ac:dyDescent="0.2">
      <c r="A20" s="40" t="s">
        <v>21</v>
      </c>
      <c r="B20" s="40"/>
      <c r="C20" s="40"/>
      <c r="D20" s="40"/>
      <c r="E20" s="40"/>
      <c r="F20" s="40"/>
      <c r="G20" s="40"/>
      <c r="H20" s="24" t="s">
        <v>2</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1B375F94-D818-43A5-87BD-4AB8C65AC0BB}">
      <formula1>$L$13:$L$14</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U16"/>
  <sheetViews>
    <sheetView tabSelected="1" zoomScale="28" zoomScaleNormal="50" workbookViewId="0">
      <selection activeCell="U4" sqref="U4"/>
    </sheetView>
  </sheetViews>
  <sheetFormatPr baseColWidth="10" defaultColWidth="11.42578125" defaultRowHeight="12.75" x14ac:dyDescent="0.2"/>
  <cols>
    <col min="1" max="1" width="25" style="3" customWidth="1"/>
    <col min="2" max="2" width="30.7109375" style="3" customWidth="1"/>
    <col min="3" max="3" width="19.5703125" style="3" customWidth="1"/>
    <col min="4" max="4" width="22.7109375" style="3" customWidth="1"/>
    <col min="5" max="5" width="29.28515625" style="3" customWidth="1"/>
    <col min="6" max="6" width="23.42578125" style="3" customWidth="1"/>
    <col min="7" max="7" width="42.140625" style="3" customWidth="1"/>
    <col min="8" max="8" width="25.140625" style="3" customWidth="1"/>
    <col min="9" max="9" width="25" style="3" customWidth="1"/>
    <col min="10" max="10" width="27" style="3" customWidth="1"/>
    <col min="11" max="11" width="18.85546875" style="3" hidden="1" customWidth="1"/>
    <col min="12" max="12" width="24" style="3" customWidth="1"/>
    <col min="13" max="13" width="24.7109375" style="3" customWidth="1"/>
    <col min="14" max="14" width="39" style="3" customWidth="1"/>
    <col min="15" max="15" width="38.85546875" style="3" customWidth="1"/>
    <col min="16" max="16" width="30" style="3" customWidth="1"/>
    <col min="17" max="17" width="33.140625" style="3" customWidth="1"/>
    <col min="18" max="18" width="73" style="3" customWidth="1"/>
    <col min="19" max="19" width="53.42578125" style="3" customWidth="1"/>
    <col min="20" max="20" width="47.28515625" style="3" customWidth="1"/>
    <col min="21" max="21" width="75.42578125" style="3" customWidth="1"/>
    <col min="22" max="22" width="47.28515625" style="3" customWidth="1"/>
    <col min="23" max="23" width="28.28515625" style="2" customWidth="1"/>
    <col min="24" max="24" width="25.28515625" style="2" customWidth="1"/>
    <col min="25" max="25" width="24" style="2" customWidth="1"/>
    <col min="26" max="26" width="15.7109375" style="2" customWidth="1"/>
    <col min="27" max="27" width="28.140625" style="2" customWidth="1"/>
    <col min="28" max="28" width="32.42578125" style="2" customWidth="1"/>
    <col min="29" max="29" width="25" style="2" customWidth="1"/>
    <col min="30" max="30" width="15.7109375" style="2" customWidth="1"/>
    <col min="31" max="31" width="33.140625" style="2" customWidth="1"/>
    <col min="32" max="32" width="34" style="2" customWidth="1"/>
    <col min="33" max="33" width="15.7109375" style="2" customWidth="1"/>
    <col min="34" max="34" width="30" style="2" customWidth="1"/>
    <col min="35" max="35" width="44.140625" style="2" customWidth="1"/>
    <col min="36" max="36" width="18.85546875" style="2" customWidth="1"/>
    <col min="37" max="37" width="37.42578125" style="3" customWidth="1"/>
    <col min="38" max="38" width="22.140625" style="3" customWidth="1"/>
    <col min="39" max="39" width="24.28515625" style="3" customWidth="1"/>
    <col min="40" max="40" width="28.28515625" style="3" customWidth="1"/>
    <col min="41" max="43" width="15.7109375" style="3" customWidth="1"/>
    <col min="44" max="44" width="56.85546875" style="4" customWidth="1"/>
    <col min="45" max="45" width="30.7109375" style="3" customWidth="1"/>
    <col min="46" max="46" width="49.5703125" style="3" customWidth="1"/>
    <col min="47" max="47" width="55.5703125" style="1" customWidth="1"/>
    <col min="48" max="48" width="54.7109375" style="1" customWidth="1"/>
    <col min="49" max="49" width="44" style="1" customWidth="1"/>
    <col min="50" max="50" width="106.7109375" style="1" customWidth="1"/>
    <col min="51" max="51" width="79" style="1" customWidth="1"/>
    <col min="52" max="99" width="11.42578125" style="1"/>
    <col min="100" max="16384" width="11.42578125" style="3"/>
  </cols>
  <sheetData>
    <row r="1" spans="1:57" ht="37.5" customHeight="1" x14ac:dyDescent="0.2">
      <c r="A1" s="60" t="s">
        <v>249</v>
      </c>
      <c r="B1" s="60"/>
      <c r="C1" s="60"/>
      <c r="D1" s="60"/>
      <c r="E1" s="60"/>
      <c r="F1" s="60"/>
      <c r="G1" s="1"/>
      <c r="H1" s="1"/>
      <c r="I1" s="1"/>
      <c r="J1" s="1"/>
      <c r="K1" s="1"/>
      <c r="L1" s="1"/>
      <c r="M1" s="1"/>
      <c r="N1" s="1"/>
      <c r="O1" s="1"/>
      <c r="P1" s="1"/>
      <c r="Q1" s="1"/>
      <c r="R1" s="1"/>
      <c r="S1" s="1"/>
      <c r="T1" s="1"/>
      <c r="U1" s="1"/>
      <c r="V1" s="1"/>
      <c r="W1" s="31"/>
      <c r="X1" s="31"/>
      <c r="Y1" s="31"/>
      <c r="Z1" s="31"/>
      <c r="AA1" s="31"/>
      <c r="AB1" s="31"/>
      <c r="AC1" s="31"/>
      <c r="AD1" s="31"/>
      <c r="AE1" s="31"/>
      <c r="AF1" s="31"/>
      <c r="AG1" s="31"/>
      <c r="AH1" s="31"/>
      <c r="AI1" s="31"/>
      <c r="AJ1" s="31"/>
      <c r="AK1" s="1"/>
      <c r="AL1" s="1"/>
      <c r="AM1" s="1"/>
      <c r="AN1" s="1"/>
      <c r="AO1" s="1"/>
      <c r="AP1" s="1"/>
      <c r="AQ1" s="1"/>
      <c r="AR1" s="32"/>
      <c r="AS1" s="1"/>
      <c r="AT1" s="1"/>
    </row>
    <row r="2" spans="1:57" ht="37.5" customHeight="1" thickBot="1" x14ac:dyDescent="0.25">
      <c r="A2" s="30"/>
      <c r="B2" s="30"/>
      <c r="C2" s="30"/>
      <c r="D2" s="30"/>
      <c r="E2" s="30"/>
      <c r="F2" s="30"/>
      <c r="G2" s="1"/>
      <c r="H2" s="1"/>
      <c r="I2" s="1"/>
      <c r="J2" s="1"/>
      <c r="K2" s="1"/>
      <c r="L2" s="1"/>
      <c r="M2" s="1"/>
      <c r="N2" s="1"/>
      <c r="O2" s="1"/>
      <c r="P2" s="1"/>
      <c r="Q2" s="1"/>
      <c r="R2" s="1"/>
      <c r="S2" s="1"/>
      <c r="T2" s="1"/>
      <c r="U2" s="45" t="s">
        <v>255</v>
      </c>
      <c r="V2" s="46"/>
      <c r="W2" s="31"/>
      <c r="X2" s="31"/>
      <c r="Y2" s="31"/>
      <c r="Z2" s="31"/>
      <c r="AA2" s="31"/>
      <c r="AB2" s="31"/>
      <c r="AC2" s="31"/>
      <c r="AD2" s="31"/>
      <c r="AE2" s="31"/>
      <c r="AF2" s="31"/>
      <c r="AG2" s="31"/>
      <c r="AH2" s="31"/>
      <c r="AI2" s="31"/>
      <c r="AJ2" s="31"/>
      <c r="AK2" s="1"/>
      <c r="AL2" s="1"/>
      <c r="AM2" s="1"/>
      <c r="AN2" s="1"/>
      <c r="AO2" s="1"/>
      <c r="AP2" s="1"/>
      <c r="AQ2" s="1"/>
      <c r="AR2" s="32"/>
      <c r="AS2" s="1"/>
      <c r="AT2" s="1"/>
      <c r="AX2" s="44" t="s">
        <v>257</v>
      </c>
      <c r="AY2" s="44"/>
    </row>
    <row r="3" spans="1:57" s="12" customFormat="1" ht="188.25" thickBot="1" x14ac:dyDescent="0.3">
      <c r="A3" s="15" t="s">
        <v>22</v>
      </c>
      <c r="B3" s="15" t="s">
        <v>23</v>
      </c>
      <c r="C3" s="15" t="s">
        <v>24</v>
      </c>
      <c r="D3" s="15" t="s">
        <v>25</v>
      </c>
      <c r="E3" s="15" t="s">
        <v>26</v>
      </c>
      <c r="F3" s="33" t="s">
        <v>235</v>
      </c>
      <c r="G3" s="33" t="s">
        <v>236</v>
      </c>
      <c r="H3" s="33" t="s">
        <v>237</v>
      </c>
      <c r="I3" s="33" t="s">
        <v>27</v>
      </c>
      <c r="J3" s="34" t="s">
        <v>28</v>
      </c>
      <c r="K3" s="25" t="s">
        <v>29</v>
      </c>
      <c r="L3" s="15" t="s">
        <v>30</v>
      </c>
      <c r="M3" s="15" t="s">
        <v>31</v>
      </c>
      <c r="N3" s="15" t="s">
        <v>32</v>
      </c>
      <c r="O3" s="15" t="s">
        <v>33</v>
      </c>
      <c r="P3" s="26" t="s">
        <v>34</v>
      </c>
      <c r="Q3" s="26" t="s">
        <v>240</v>
      </c>
      <c r="R3" s="26" t="s">
        <v>241</v>
      </c>
      <c r="S3" s="26" t="s">
        <v>242</v>
      </c>
      <c r="T3" s="26" t="s">
        <v>35</v>
      </c>
      <c r="U3" s="39" t="s">
        <v>256</v>
      </c>
      <c r="V3" s="39" t="s">
        <v>260</v>
      </c>
      <c r="W3" s="15" t="s">
        <v>36</v>
      </c>
      <c r="X3" s="15" t="s">
        <v>37</v>
      </c>
      <c r="Y3" s="15" t="s">
        <v>38</v>
      </c>
      <c r="Z3" s="15" t="s">
        <v>39</v>
      </c>
      <c r="AA3" s="15" t="s">
        <v>40</v>
      </c>
      <c r="AB3" s="15" t="s">
        <v>41</v>
      </c>
      <c r="AC3" s="15" t="s">
        <v>42</v>
      </c>
      <c r="AD3" s="15" t="s">
        <v>43</v>
      </c>
      <c r="AE3" s="15" t="s">
        <v>44</v>
      </c>
      <c r="AF3" s="15" t="s">
        <v>45</v>
      </c>
      <c r="AG3" s="15" t="s">
        <v>46</v>
      </c>
      <c r="AH3" s="15" t="s">
        <v>47</v>
      </c>
      <c r="AI3" s="15" t="s">
        <v>48</v>
      </c>
      <c r="AJ3" s="15" t="s">
        <v>49</v>
      </c>
      <c r="AK3" s="35" t="s">
        <v>50</v>
      </c>
      <c r="AL3" s="15" t="s">
        <v>51</v>
      </c>
      <c r="AM3" s="15" t="s">
        <v>52</v>
      </c>
      <c r="AN3" s="15" t="s">
        <v>53</v>
      </c>
      <c r="AO3" s="15" t="s">
        <v>54</v>
      </c>
      <c r="AP3" s="15" t="s">
        <v>55</v>
      </c>
      <c r="AQ3" s="15" t="s">
        <v>56</v>
      </c>
      <c r="AR3" s="15" t="s">
        <v>227</v>
      </c>
      <c r="AS3" s="15" t="s">
        <v>57</v>
      </c>
      <c r="AT3" s="15" t="s">
        <v>58</v>
      </c>
      <c r="AU3" s="15" t="s">
        <v>59</v>
      </c>
      <c r="AV3" s="15" t="s">
        <v>60</v>
      </c>
      <c r="AW3" s="16" t="s">
        <v>61</v>
      </c>
      <c r="AX3" s="39" t="s">
        <v>259</v>
      </c>
      <c r="AY3" s="39" t="s">
        <v>258</v>
      </c>
    </row>
    <row r="4" spans="1:57" s="13" customFormat="1" ht="215.25" customHeight="1" x14ac:dyDescent="0.25">
      <c r="A4" s="51" t="s">
        <v>62</v>
      </c>
      <c r="B4" s="71" t="s">
        <v>63</v>
      </c>
      <c r="C4" s="72" t="s">
        <v>64</v>
      </c>
      <c r="D4" s="74" t="s">
        <v>65</v>
      </c>
      <c r="E4" s="76" t="s">
        <v>66</v>
      </c>
      <c r="F4" s="20" t="s">
        <v>67</v>
      </c>
      <c r="G4" s="76" t="s">
        <v>251</v>
      </c>
      <c r="H4" s="76" t="s">
        <v>68</v>
      </c>
      <c r="I4" s="76" t="s">
        <v>69</v>
      </c>
      <c r="J4" s="78" t="str">
        <f>IF(K4&lt;6,"Moderado (3)",IF(K4&lt;12,"Mayor (4)","Catastrófico (5)"))</f>
        <v>Mayor (4)</v>
      </c>
      <c r="K4" s="80">
        <f>COUNTIF('Criterios impacto 1'!H2:H20,"SI")</f>
        <v>8</v>
      </c>
      <c r="L4" s="70" t="str">
        <f>VLOOKUP(CONCATENATE(I4,J4),[2]Parámetros!$A$56:$B$80,2,FALSE)</f>
        <v>Alto (4)</v>
      </c>
      <c r="M4" s="9" t="s">
        <v>70</v>
      </c>
      <c r="N4" s="63" t="s">
        <v>71</v>
      </c>
      <c r="O4" s="9" t="s">
        <v>233</v>
      </c>
      <c r="P4" s="9" t="s">
        <v>72</v>
      </c>
      <c r="Q4" s="9" t="s">
        <v>73</v>
      </c>
      <c r="R4" s="9" t="s">
        <v>74</v>
      </c>
      <c r="S4" s="9" t="s">
        <v>75</v>
      </c>
      <c r="T4" s="9" t="s">
        <v>76</v>
      </c>
      <c r="U4" s="92" t="s">
        <v>261</v>
      </c>
      <c r="V4" s="92" t="s">
        <v>267</v>
      </c>
      <c r="W4" s="11">
        <v>15</v>
      </c>
      <c r="X4" s="11">
        <v>15</v>
      </c>
      <c r="Y4" s="11">
        <v>15</v>
      </c>
      <c r="Z4" s="11">
        <v>15</v>
      </c>
      <c r="AA4" s="11">
        <v>15</v>
      </c>
      <c r="AB4" s="11">
        <v>15</v>
      </c>
      <c r="AC4" s="11">
        <v>10</v>
      </c>
      <c r="AD4" s="10">
        <f t="shared" ref="AD4" si="0">SUM(W4:AC4)</f>
        <v>100</v>
      </c>
      <c r="AE4" s="10" t="str">
        <f t="shared" ref="AE4" si="1">_xlfn.IFS(AD4&lt;=85,"Débil",AD4&gt;=96,"Fuerte",AD4&gt;=86,"Moderado")</f>
        <v>Fuerte</v>
      </c>
      <c r="AF4" s="10" t="s">
        <v>77</v>
      </c>
      <c r="AG4" s="10" t="str">
        <f>VLOOKUP(CONCATENATE(AE4,AF4),Parámetros!$A$2:$B$10,2,FALSE)</f>
        <v>Fuerte</v>
      </c>
      <c r="AH4" s="10">
        <f t="shared" ref="AH4" si="2">_xlfn.IFS(AG4="Fuerte",100,AG4="Moderado",50,AG4="Débil",0)</f>
        <v>100</v>
      </c>
      <c r="AI4" s="55" t="str">
        <f>_xlfn.IFS(AVERAGE(AH4:AH5)=100,"Fuerte",AVERAGE(AH4)&lt;50,"Débil",AVERAGE(AH4)&gt;=50,"Moderado")</f>
        <v>Fuerte</v>
      </c>
      <c r="AJ4" s="10" t="s">
        <v>78</v>
      </c>
      <c r="AK4" s="28" t="s">
        <v>79</v>
      </c>
      <c r="AL4" s="10">
        <f>VLOOKUP(CONCATENATE(AI4,AJ4,AK4),Parámetros!$A$13:$B$24,2,FALSE)</f>
        <v>2</v>
      </c>
      <c r="AM4" s="10">
        <f>VLOOKUP(CONCATENATE(AI4,AJ4,AK4),Parámetros!$A$27:$B$38,2,FALSE)</f>
        <v>0</v>
      </c>
      <c r="AN4" s="66" t="s">
        <v>69</v>
      </c>
      <c r="AO4" s="66" t="s">
        <v>80</v>
      </c>
      <c r="AP4" s="68" t="str">
        <f>VLOOKUP(CONCATENATE(AN4,AO4),Parámetros!$A$56:$B$80,2,FALSE)</f>
        <v>Alto (4)</v>
      </c>
      <c r="AQ4" s="55" t="s">
        <v>81</v>
      </c>
      <c r="AR4" s="29" t="s">
        <v>82</v>
      </c>
      <c r="AS4" s="42" t="s">
        <v>83</v>
      </c>
      <c r="AT4" s="20" t="s">
        <v>243</v>
      </c>
      <c r="AU4" s="20" t="s">
        <v>245</v>
      </c>
      <c r="AV4" s="63" t="s">
        <v>84</v>
      </c>
      <c r="AW4" s="61" t="s">
        <v>231</v>
      </c>
      <c r="AX4" s="94" t="s">
        <v>268</v>
      </c>
      <c r="AY4" s="100" t="s">
        <v>2</v>
      </c>
      <c r="AZ4" s="12"/>
      <c r="BA4" s="12"/>
      <c r="BB4" s="12"/>
      <c r="BC4" s="12"/>
      <c r="BD4" s="12"/>
      <c r="BE4" s="12"/>
    </row>
    <row r="5" spans="1:57" s="14" customFormat="1" ht="176.25" customHeight="1" x14ac:dyDescent="0.3">
      <c r="A5" s="51"/>
      <c r="B5" s="71"/>
      <c r="C5" s="73"/>
      <c r="D5" s="75"/>
      <c r="E5" s="77"/>
      <c r="F5" s="22" t="s">
        <v>85</v>
      </c>
      <c r="G5" s="77"/>
      <c r="H5" s="77"/>
      <c r="I5" s="77"/>
      <c r="J5" s="79"/>
      <c r="K5" s="81"/>
      <c r="L5" s="70"/>
      <c r="M5" s="9" t="s">
        <v>70</v>
      </c>
      <c r="N5" s="65"/>
      <c r="O5" s="27" t="s">
        <v>234</v>
      </c>
      <c r="P5" s="9" t="s">
        <v>86</v>
      </c>
      <c r="Q5" s="9" t="s">
        <v>87</v>
      </c>
      <c r="R5" s="9" t="s">
        <v>88</v>
      </c>
      <c r="S5" s="9" t="s">
        <v>89</v>
      </c>
      <c r="T5" s="9" t="s">
        <v>90</v>
      </c>
      <c r="U5" s="92" t="s">
        <v>262</v>
      </c>
      <c r="V5" s="92" t="s">
        <v>267</v>
      </c>
      <c r="W5" s="11">
        <v>15</v>
      </c>
      <c r="X5" s="11">
        <v>15</v>
      </c>
      <c r="Y5" s="11">
        <v>15</v>
      </c>
      <c r="Z5" s="11">
        <v>15</v>
      </c>
      <c r="AA5" s="11">
        <v>15</v>
      </c>
      <c r="AB5" s="11">
        <v>15</v>
      </c>
      <c r="AC5" s="11">
        <v>10</v>
      </c>
      <c r="AD5" s="10">
        <f t="shared" ref="AD5" si="3">SUM(W5:AC5)</f>
        <v>100</v>
      </c>
      <c r="AE5" s="10" t="str">
        <f t="shared" ref="AE5" si="4">_xlfn.IFS(AD5&lt;=85,"Débil",AD5&gt;=96,"Fuerte",AD5&gt;=86,"Moderado")</f>
        <v>Fuerte</v>
      </c>
      <c r="AF5" s="10" t="s">
        <v>77</v>
      </c>
      <c r="AG5" s="10" t="str">
        <f>VLOOKUP(CONCATENATE(AE5,AF5),Parámetros!$A$2:$B$10,2,FALSE)</f>
        <v>Fuerte</v>
      </c>
      <c r="AH5" s="10">
        <f t="shared" ref="AH5" si="5">_xlfn.IFS(AG5="Fuerte",100,AG5="Moderado",50,AG5="Débil",0)</f>
        <v>100</v>
      </c>
      <c r="AI5" s="52"/>
      <c r="AJ5" s="10" t="s">
        <v>78</v>
      </c>
      <c r="AK5" s="10" t="s">
        <v>79</v>
      </c>
      <c r="AL5" s="10">
        <f>VLOOKUP(CONCATENATE(AI4,AJ5,AK5),Parámetros!$A$13:$B$24,2,FALSE)</f>
        <v>2</v>
      </c>
      <c r="AM5" s="10">
        <f>VLOOKUP(CONCATENATE(AI4,AJ5,AK5),Parámetros!$A$27:$B$38,2,FALSE)</f>
        <v>0</v>
      </c>
      <c r="AN5" s="67"/>
      <c r="AO5" s="67"/>
      <c r="AP5" s="69"/>
      <c r="AQ5" s="52"/>
      <c r="AR5" s="21" t="s">
        <v>91</v>
      </c>
      <c r="AS5" s="43"/>
      <c r="AT5" s="20" t="s">
        <v>244</v>
      </c>
      <c r="AU5" s="20" t="s">
        <v>246</v>
      </c>
      <c r="AV5" s="64"/>
      <c r="AW5" s="62"/>
      <c r="AX5" s="95"/>
      <c r="AY5" s="101"/>
    </row>
    <row r="6" spans="1:57" s="1" customFormat="1" ht="148.5" customHeight="1" x14ac:dyDescent="0.2">
      <c r="A6" s="51"/>
      <c r="B6" s="51" t="s">
        <v>92</v>
      </c>
      <c r="C6" s="52" t="s">
        <v>64</v>
      </c>
      <c r="D6" s="53" t="s">
        <v>65</v>
      </c>
      <c r="E6" s="65" t="s">
        <v>66</v>
      </c>
      <c r="F6" s="19" t="s">
        <v>93</v>
      </c>
      <c r="G6" s="65" t="s">
        <v>252</v>
      </c>
      <c r="H6" s="52" t="s">
        <v>94</v>
      </c>
      <c r="I6" s="82" t="s">
        <v>69</v>
      </c>
      <c r="J6" s="78" t="str">
        <f>IF(K6&lt;6,"Moderado (3)",IF(K6&lt;12,"Mayor (4)","Catastrófico (5)"))</f>
        <v>Mayor (4)</v>
      </c>
      <c r="K6" s="80">
        <f>COUNTIF('Criterios impacto 2'!H2:H20,"SI")</f>
        <v>8</v>
      </c>
      <c r="L6" s="70" t="str">
        <f>VLOOKUP(CONCATENATE(I6,J6),[2]Parámetros!$A$56:$B$80,2,FALSE)</f>
        <v>Alto (4)</v>
      </c>
      <c r="M6" s="18" t="s">
        <v>70</v>
      </c>
      <c r="N6" s="51" t="s">
        <v>71</v>
      </c>
      <c r="O6" s="9" t="s">
        <v>95</v>
      </c>
      <c r="P6" s="9" t="s">
        <v>96</v>
      </c>
      <c r="Q6" s="9" t="s">
        <v>97</v>
      </c>
      <c r="R6" s="9" t="s">
        <v>98</v>
      </c>
      <c r="S6" s="9" t="s">
        <v>99</v>
      </c>
      <c r="T6" s="9" t="s">
        <v>100</v>
      </c>
      <c r="U6" s="93" t="s">
        <v>263</v>
      </c>
      <c r="V6" s="91"/>
      <c r="W6" s="10">
        <v>15</v>
      </c>
      <c r="X6" s="10">
        <v>15</v>
      </c>
      <c r="Y6" s="10">
        <v>15</v>
      </c>
      <c r="Z6" s="10">
        <v>15</v>
      </c>
      <c r="AA6" s="10">
        <v>15</v>
      </c>
      <c r="AB6" s="10">
        <v>15</v>
      </c>
      <c r="AC6" s="10">
        <v>10</v>
      </c>
      <c r="AD6" s="10">
        <f t="shared" ref="AD6:AD7" si="6">SUM(W6:AC6)</f>
        <v>100</v>
      </c>
      <c r="AE6" s="10" t="s">
        <v>77</v>
      </c>
      <c r="AF6" s="10" t="s">
        <v>77</v>
      </c>
      <c r="AG6" s="10" t="str">
        <f>VLOOKUP(CONCATENATE(AE6,AF6),[2]Parámetros!$A$2:$B$10,2,FALSE)</f>
        <v>Fuerte</v>
      </c>
      <c r="AH6" s="10">
        <v>100</v>
      </c>
      <c r="AI6" s="51" t="s">
        <v>77</v>
      </c>
      <c r="AJ6" s="18" t="s">
        <v>78</v>
      </c>
      <c r="AK6" s="10" t="s">
        <v>79</v>
      </c>
      <c r="AL6" s="10">
        <f>VLOOKUP(CONCATENATE(AI6,AJ6,AK6),[2]Parámetros!$A$13:$B$24,2,FALSE)</f>
        <v>2</v>
      </c>
      <c r="AM6" s="10">
        <f>VLOOKUP(CONCATENATE(AI6,AJ6,AK6),[2]Parámetros!$A$27:$B$38,2,FALSE)</f>
        <v>0</v>
      </c>
      <c r="AN6" s="84" t="s">
        <v>69</v>
      </c>
      <c r="AO6" s="66" t="s">
        <v>80</v>
      </c>
      <c r="AP6" s="68" t="str">
        <f>VLOOKUP(CONCATENATE(AN6,AO6),Parámetros!$A$56:$B$80,2,FALSE)</f>
        <v>Alto (4)</v>
      </c>
      <c r="AQ6" s="51" t="s">
        <v>81</v>
      </c>
      <c r="AR6" s="85" t="s">
        <v>101</v>
      </c>
      <c r="AS6" s="82" t="s">
        <v>102</v>
      </c>
      <c r="AT6" s="83" t="s">
        <v>248</v>
      </c>
      <c r="AU6" s="82" t="s">
        <v>247</v>
      </c>
      <c r="AV6" s="63" t="s">
        <v>84</v>
      </c>
      <c r="AW6" s="61" t="s">
        <v>231</v>
      </c>
      <c r="AX6" s="96" t="s">
        <v>269</v>
      </c>
      <c r="AY6" s="100" t="s">
        <v>270</v>
      </c>
    </row>
    <row r="7" spans="1:57" s="1" customFormat="1" ht="112.5" x14ac:dyDescent="0.2">
      <c r="A7" s="51"/>
      <c r="B7" s="51"/>
      <c r="C7" s="51"/>
      <c r="D7" s="54"/>
      <c r="E7" s="82"/>
      <c r="F7" s="9" t="s">
        <v>103</v>
      </c>
      <c r="G7" s="82"/>
      <c r="H7" s="51"/>
      <c r="I7" s="82"/>
      <c r="J7" s="79"/>
      <c r="K7" s="81"/>
      <c r="L7" s="70"/>
      <c r="M7" s="10" t="s">
        <v>70</v>
      </c>
      <c r="N7" s="51"/>
      <c r="O7" s="9" t="s">
        <v>104</v>
      </c>
      <c r="P7" s="9" t="s">
        <v>105</v>
      </c>
      <c r="Q7" s="10" t="s">
        <v>106</v>
      </c>
      <c r="R7" s="9" t="s">
        <v>107</v>
      </c>
      <c r="S7" s="9" t="s">
        <v>108</v>
      </c>
      <c r="T7" s="9" t="s">
        <v>109</v>
      </c>
      <c r="U7" s="93" t="s">
        <v>264</v>
      </c>
      <c r="V7" s="91"/>
      <c r="W7" s="10">
        <v>15</v>
      </c>
      <c r="X7" s="10">
        <v>15</v>
      </c>
      <c r="Y7" s="10">
        <v>15</v>
      </c>
      <c r="Z7" s="10">
        <v>15</v>
      </c>
      <c r="AA7" s="10">
        <v>15</v>
      </c>
      <c r="AB7" s="10">
        <v>15</v>
      </c>
      <c r="AC7" s="10">
        <v>10</v>
      </c>
      <c r="AD7" s="10">
        <f t="shared" si="6"/>
        <v>100</v>
      </c>
      <c r="AE7" s="10" t="s">
        <v>77</v>
      </c>
      <c r="AF7" s="10" t="s">
        <v>77</v>
      </c>
      <c r="AG7" s="10" t="str">
        <f>VLOOKUP(CONCATENATE(AE7,AF7),[2]Parámetros!$A$2:$B$10,2,FALSE)</f>
        <v>Fuerte</v>
      </c>
      <c r="AH7" s="10">
        <v>100</v>
      </c>
      <c r="AI7" s="51"/>
      <c r="AJ7" s="10" t="s">
        <v>78</v>
      </c>
      <c r="AK7" s="10" t="s">
        <v>79</v>
      </c>
      <c r="AL7" s="10">
        <f>VLOOKUP(CONCATENATE(AI6,AJ7,AK7),[2]Parámetros!$A$13:$B$24,2,FALSE)</f>
        <v>2</v>
      </c>
      <c r="AM7" s="10">
        <f>VLOOKUP(CONCATENATE(AI6,AJ7,AK7),[2]Parámetros!$A$27:$B$38,2,FALSE)</f>
        <v>0</v>
      </c>
      <c r="AN7" s="84"/>
      <c r="AO7" s="67"/>
      <c r="AP7" s="69"/>
      <c r="AQ7" s="51"/>
      <c r="AR7" s="85"/>
      <c r="AS7" s="82"/>
      <c r="AT7" s="82"/>
      <c r="AU7" s="82"/>
      <c r="AV7" s="65"/>
      <c r="AW7" s="86"/>
      <c r="AX7" s="97"/>
      <c r="AY7" s="101"/>
    </row>
    <row r="8" spans="1:57" s="1" customFormat="1" ht="206.25" x14ac:dyDescent="0.2">
      <c r="A8" s="51"/>
      <c r="B8" s="51" t="s">
        <v>63</v>
      </c>
      <c r="C8" s="55" t="s">
        <v>64</v>
      </c>
      <c r="D8" s="90" t="s">
        <v>65</v>
      </c>
      <c r="E8" s="63" t="s">
        <v>66</v>
      </c>
      <c r="F8" s="63" t="s">
        <v>110</v>
      </c>
      <c r="G8" s="55" t="s">
        <v>254</v>
      </c>
      <c r="H8" s="63" t="s">
        <v>111</v>
      </c>
      <c r="I8" s="63" t="s">
        <v>69</v>
      </c>
      <c r="J8" s="78" t="str">
        <f>IF(K8&lt;6,"Moderado (3)",IF(K8&lt;12,"Mayor (4)","Catastrófico (5)"))</f>
        <v>Mayor (4)</v>
      </c>
      <c r="K8" s="80">
        <f>COUNTIF('Criterios impacto 3'!H2:H20,"SI")</f>
        <v>8</v>
      </c>
      <c r="L8" s="68" t="str">
        <f>VLOOKUP(CONCATENATE(I8,J8),[2]Parámetros!$A$56:$B$80,2,FALSE)</f>
        <v>Alto (4)</v>
      </c>
      <c r="M8" s="17" t="s">
        <v>70</v>
      </c>
      <c r="N8" s="63" t="s">
        <v>71</v>
      </c>
      <c r="O8" s="27" t="s">
        <v>233</v>
      </c>
      <c r="P8" s="9" t="s">
        <v>112</v>
      </c>
      <c r="Q8" s="9" t="s">
        <v>113</v>
      </c>
      <c r="R8" s="9" t="s">
        <v>114</v>
      </c>
      <c r="S8" s="10" t="s">
        <v>115</v>
      </c>
      <c r="T8" s="9" t="s">
        <v>116</v>
      </c>
      <c r="U8" s="92" t="s">
        <v>265</v>
      </c>
      <c r="V8" s="92" t="s">
        <v>267</v>
      </c>
      <c r="W8" s="11">
        <v>15</v>
      </c>
      <c r="X8" s="11">
        <v>15</v>
      </c>
      <c r="Y8" s="11">
        <v>15</v>
      </c>
      <c r="Z8" s="11">
        <v>15</v>
      </c>
      <c r="AA8" s="11">
        <v>15</v>
      </c>
      <c r="AB8" s="11">
        <v>15</v>
      </c>
      <c r="AC8" s="11">
        <v>10</v>
      </c>
      <c r="AD8" s="10">
        <f t="shared" ref="AD8:AD9" si="7">SUM(W8:AC8)</f>
        <v>100</v>
      </c>
      <c r="AE8" s="10" t="s">
        <v>77</v>
      </c>
      <c r="AF8" s="10" t="s">
        <v>77</v>
      </c>
      <c r="AG8" s="10" t="str">
        <f>VLOOKUP(CONCATENATE(AE8,AF8),[2]Parámetros!$A$2:$B$10,2,FALSE)</f>
        <v>Fuerte</v>
      </c>
      <c r="AH8" s="10">
        <v>100</v>
      </c>
      <c r="AI8" s="55" t="s">
        <v>117</v>
      </c>
      <c r="AJ8" s="10" t="s">
        <v>78</v>
      </c>
      <c r="AK8" s="10" t="s">
        <v>79</v>
      </c>
      <c r="AL8" s="10">
        <v>2</v>
      </c>
      <c r="AM8" s="10">
        <v>0</v>
      </c>
      <c r="AN8" s="66" t="s">
        <v>69</v>
      </c>
      <c r="AO8" s="66" t="s">
        <v>80</v>
      </c>
      <c r="AP8" s="68" t="str">
        <f>VLOOKUP(CONCATENATE(AN8,AO8),Parámetros!$A$56:$B$80,2,FALSE)</f>
        <v>Alto (4)</v>
      </c>
      <c r="AQ8" s="63" t="s">
        <v>81</v>
      </c>
      <c r="AR8" s="87" t="s">
        <v>119</v>
      </c>
      <c r="AS8" s="82" t="s">
        <v>102</v>
      </c>
      <c r="AT8" s="89" t="s">
        <v>230</v>
      </c>
      <c r="AU8" s="82" t="s">
        <v>120</v>
      </c>
      <c r="AV8" s="63" t="s">
        <v>84</v>
      </c>
      <c r="AW8" s="61" t="s">
        <v>231</v>
      </c>
      <c r="AX8" s="98" t="s">
        <v>269</v>
      </c>
      <c r="AY8" s="100" t="s">
        <v>270</v>
      </c>
    </row>
    <row r="9" spans="1:57" s="1" customFormat="1" ht="112.5" x14ac:dyDescent="0.2">
      <c r="A9" s="51"/>
      <c r="B9" s="51"/>
      <c r="C9" s="52"/>
      <c r="D9" s="53"/>
      <c r="E9" s="65"/>
      <c r="F9" s="65"/>
      <c r="G9" s="52"/>
      <c r="H9" s="65"/>
      <c r="I9" s="65"/>
      <c r="J9" s="79"/>
      <c r="K9" s="81"/>
      <c r="L9" s="69"/>
      <c r="M9" s="9" t="s">
        <v>70</v>
      </c>
      <c r="N9" s="65"/>
      <c r="O9" s="9" t="s">
        <v>121</v>
      </c>
      <c r="P9" s="9" t="s">
        <v>122</v>
      </c>
      <c r="Q9" s="9" t="s">
        <v>123</v>
      </c>
      <c r="R9" s="9" t="s">
        <v>124</v>
      </c>
      <c r="S9" s="9" t="s">
        <v>125</v>
      </c>
      <c r="T9" s="9" t="s">
        <v>126</v>
      </c>
      <c r="U9" s="92" t="s">
        <v>266</v>
      </c>
      <c r="V9" s="92" t="s">
        <v>267</v>
      </c>
      <c r="W9" s="11">
        <v>15</v>
      </c>
      <c r="X9" s="11">
        <v>15</v>
      </c>
      <c r="Y9" s="11">
        <v>15</v>
      </c>
      <c r="Z9" s="11">
        <v>15</v>
      </c>
      <c r="AA9" s="11">
        <v>15</v>
      </c>
      <c r="AB9" s="11">
        <v>15</v>
      </c>
      <c r="AC9" s="11">
        <v>10</v>
      </c>
      <c r="AD9" s="10">
        <f t="shared" si="7"/>
        <v>100</v>
      </c>
      <c r="AE9" s="10" t="s">
        <v>117</v>
      </c>
      <c r="AF9" s="10" t="s">
        <v>77</v>
      </c>
      <c r="AG9" s="10" t="s">
        <v>77</v>
      </c>
      <c r="AH9" s="10">
        <v>100</v>
      </c>
      <c r="AI9" s="52"/>
      <c r="AJ9" s="10" t="s">
        <v>78</v>
      </c>
      <c r="AK9" s="10" t="s">
        <v>79</v>
      </c>
      <c r="AL9" s="10">
        <v>2</v>
      </c>
      <c r="AM9" s="10">
        <v>0</v>
      </c>
      <c r="AN9" s="67"/>
      <c r="AO9" s="67"/>
      <c r="AP9" s="69"/>
      <c r="AQ9" s="65"/>
      <c r="AR9" s="88"/>
      <c r="AS9" s="82"/>
      <c r="AT9" s="51"/>
      <c r="AU9" s="82"/>
      <c r="AV9" s="65"/>
      <c r="AW9" s="86"/>
      <c r="AX9" s="99"/>
      <c r="AY9" s="101"/>
    </row>
    <row r="10" spans="1:57" ht="30" customHeight="1" x14ac:dyDescent="0.2">
      <c r="A10" s="1"/>
      <c r="B10" s="1"/>
      <c r="C10" s="1"/>
      <c r="D10" s="1"/>
      <c r="E10" s="1"/>
      <c r="F10" s="1"/>
      <c r="G10" s="1"/>
      <c r="H10" s="1"/>
      <c r="I10" s="1"/>
      <c r="J10" s="1"/>
      <c r="K10" s="1"/>
      <c r="L10" s="1"/>
      <c r="M10" s="1"/>
      <c r="N10" s="1"/>
      <c r="O10" s="1"/>
      <c r="P10" s="1"/>
      <c r="Q10" s="1"/>
      <c r="R10" s="1"/>
      <c r="S10" s="1"/>
      <c r="T10" s="1"/>
      <c r="U10" s="1"/>
      <c r="V10" s="1"/>
      <c r="W10" s="31"/>
      <c r="X10" s="31"/>
      <c r="Y10" s="31"/>
      <c r="Z10" s="31"/>
      <c r="AA10" s="31"/>
      <c r="AB10" s="31"/>
      <c r="AC10" s="31"/>
      <c r="AD10" s="31"/>
      <c r="AE10" s="31"/>
      <c r="AF10" s="31"/>
      <c r="AG10" s="31"/>
      <c r="AH10" s="31"/>
      <c r="AI10" s="31"/>
      <c r="AJ10" s="31"/>
      <c r="AK10" s="1"/>
      <c r="AL10" s="1"/>
      <c r="AM10" s="1"/>
      <c r="AN10" s="1"/>
      <c r="AO10" s="1"/>
      <c r="AP10" s="1"/>
      <c r="AQ10" s="1"/>
      <c r="AR10" s="32"/>
      <c r="AS10" s="1"/>
      <c r="AT10" s="1"/>
    </row>
    <row r="11" spans="1:57" ht="30" customHeight="1" x14ac:dyDescent="0.2">
      <c r="A11" s="1"/>
      <c r="B11" s="1"/>
      <c r="C11" s="1"/>
      <c r="D11" s="1"/>
      <c r="E11" s="1"/>
      <c r="F11" s="1"/>
      <c r="G11" s="1"/>
      <c r="H11" s="1"/>
      <c r="I11" s="1"/>
      <c r="J11" s="1"/>
      <c r="K11" s="1"/>
      <c r="L11" s="1"/>
      <c r="M11" s="1"/>
      <c r="N11" s="1"/>
      <c r="O11" s="1"/>
      <c r="P11" s="1"/>
      <c r="Q11" s="1"/>
      <c r="R11" s="1"/>
      <c r="S11" s="1"/>
      <c r="T11" s="1"/>
      <c r="U11" s="1"/>
      <c r="V11" s="1"/>
      <c r="W11" s="31"/>
      <c r="X11" s="31"/>
      <c r="Y11" s="31"/>
      <c r="Z11" s="31"/>
      <c r="AA11" s="31"/>
      <c r="AB11" s="31"/>
      <c r="AC11" s="31"/>
      <c r="AD11" s="31"/>
      <c r="AE11" s="31"/>
      <c r="AF11" s="31"/>
      <c r="AG11" s="31"/>
      <c r="AH11" s="31"/>
      <c r="AI11" s="31"/>
      <c r="AJ11" s="31"/>
      <c r="AK11" s="1"/>
      <c r="AL11" s="1"/>
      <c r="AM11" s="1"/>
      <c r="AN11" s="1"/>
      <c r="AO11" s="1"/>
      <c r="AP11" s="1"/>
      <c r="AQ11" s="1"/>
      <c r="AR11" s="32"/>
      <c r="AS11" s="1"/>
      <c r="AT11" s="1"/>
    </row>
    <row r="12" spans="1:57" ht="21" customHeight="1" x14ac:dyDescent="0.25">
      <c r="A12" s="56" t="s">
        <v>238</v>
      </c>
      <c r="B12" s="56"/>
      <c r="C12" s="56"/>
      <c r="D12" s="56"/>
      <c r="E12" s="56"/>
      <c r="F12" s="56"/>
      <c r="G12" s="56"/>
      <c r="H12" s="1"/>
      <c r="I12" s="1"/>
      <c r="J12" s="1"/>
      <c r="K12" s="1"/>
      <c r="L12" s="1"/>
      <c r="M12" s="1"/>
      <c r="N12" s="1"/>
      <c r="O12" s="1"/>
      <c r="P12" s="1"/>
      <c r="Q12" s="1"/>
      <c r="R12" s="1"/>
      <c r="S12" s="1"/>
      <c r="T12" s="1"/>
      <c r="U12" s="1"/>
      <c r="V12" s="1"/>
      <c r="W12" s="31"/>
      <c r="X12" s="31"/>
      <c r="Y12" s="31"/>
      <c r="Z12" s="31"/>
      <c r="AA12" s="31"/>
      <c r="AB12" s="31"/>
      <c r="AC12" s="31"/>
      <c r="AD12" s="31"/>
      <c r="AE12" s="31"/>
      <c r="AF12" s="31"/>
      <c r="AG12" s="31"/>
      <c r="AH12" s="31"/>
      <c r="AI12" s="31"/>
      <c r="AJ12" s="31"/>
      <c r="AK12" s="1"/>
      <c r="AL12" s="1"/>
      <c r="AM12" s="1"/>
      <c r="AN12" s="1"/>
      <c r="AO12" s="1"/>
      <c r="AP12" s="1"/>
      <c r="AQ12" s="1"/>
      <c r="AR12" s="32"/>
      <c r="AS12" s="1"/>
      <c r="AT12" s="1"/>
    </row>
    <row r="13" spans="1:57" ht="243.75" customHeight="1" x14ac:dyDescent="0.2">
      <c r="A13" s="38" t="s">
        <v>250</v>
      </c>
      <c r="B13" s="57" t="s">
        <v>253</v>
      </c>
      <c r="C13" s="58"/>
      <c r="D13" s="58"/>
      <c r="E13" s="58"/>
      <c r="F13" s="58"/>
      <c r="G13" s="59"/>
      <c r="H13" s="1"/>
      <c r="I13" s="1"/>
      <c r="J13" s="1"/>
      <c r="K13" s="1"/>
      <c r="L13" s="1"/>
      <c r="M13" s="1"/>
      <c r="N13" s="1"/>
      <c r="O13" s="1"/>
      <c r="P13" s="1"/>
      <c r="Q13" s="1"/>
      <c r="R13" s="1"/>
      <c r="S13" s="1"/>
      <c r="T13" s="1"/>
      <c r="U13" s="1"/>
      <c r="V13" s="1"/>
      <c r="W13" s="31"/>
      <c r="X13" s="31"/>
      <c r="Y13" s="31"/>
      <c r="Z13" s="31"/>
      <c r="AA13" s="31"/>
      <c r="AB13" s="31"/>
      <c r="AC13" s="31"/>
      <c r="AD13" s="31"/>
      <c r="AE13" s="31"/>
      <c r="AF13" s="31"/>
      <c r="AG13" s="31"/>
      <c r="AH13" s="31"/>
      <c r="AI13" s="31"/>
      <c r="AJ13" s="31"/>
      <c r="AK13" s="1"/>
      <c r="AL13" s="1"/>
      <c r="AM13" s="1"/>
      <c r="AN13" s="1"/>
      <c r="AO13" s="1"/>
      <c r="AP13" s="1"/>
      <c r="AQ13" s="1"/>
      <c r="AR13" s="32"/>
      <c r="AS13" s="1"/>
      <c r="AT13" s="1"/>
    </row>
    <row r="14" spans="1:57" ht="185.25" customHeight="1" x14ac:dyDescent="0.2">
      <c r="A14" s="36" t="s">
        <v>239</v>
      </c>
      <c r="B14" s="47" t="s">
        <v>232</v>
      </c>
      <c r="C14" s="47"/>
      <c r="D14" s="47"/>
      <c r="E14" s="47"/>
      <c r="F14" s="47"/>
      <c r="G14" s="47"/>
      <c r="H14" s="1"/>
      <c r="I14" s="1"/>
      <c r="J14" s="1"/>
      <c r="K14" s="1"/>
      <c r="L14" s="1"/>
      <c r="M14" s="1"/>
      <c r="N14" s="1"/>
      <c r="O14" s="1"/>
      <c r="P14" s="1"/>
      <c r="Q14" s="1"/>
      <c r="R14" s="1"/>
      <c r="S14" s="1"/>
      <c r="T14" s="1"/>
      <c r="U14" s="1"/>
      <c r="V14" s="1"/>
      <c r="W14" s="31"/>
      <c r="X14" s="31"/>
      <c r="Y14" s="31"/>
      <c r="Z14" s="31"/>
      <c r="AA14" s="31"/>
      <c r="AB14" s="31"/>
      <c r="AC14" s="31"/>
      <c r="AD14" s="31"/>
      <c r="AE14" s="31"/>
      <c r="AF14" s="31"/>
      <c r="AG14" s="31"/>
      <c r="AH14" s="31"/>
      <c r="AI14" s="31"/>
      <c r="AJ14" s="31"/>
      <c r="AK14" s="1"/>
      <c r="AL14" s="1"/>
      <c r="AM14" s="1"/>
      <c r="AN14" s="1"/>
      <c r="AO14" s="1"/>
      <c r="AP14" s="1"/>
      <c r="AQ14" s="1"/>
      <c r="AR14" s="32"/>
      <c r="AS14" s="1"/>
      <c r="AT14" s="1"/>
    </row>
    <row r="15" spans="1:57" ht="55.5" customHeight="1" x14ac:dyDescent="0.2">
      <c r="A15" s="37" t="s">
        <v>229</v>
      </c>
      <c r="B15" s="48" t="s">
        <v>228</v>
      </c>
      <c r="C15" s="49"/>
      <c r="D15" s="49"/>
      <c r="E15" s="49"/>
      <c r="F15" s="49"/>
      <c r="G15" s="50"/>
      <c r="H15" s="1"/>
      <c r="I15" s="1"/>
      <c r="J15" s="1"/>
      <c r="K15" s="1"/>
      <c r="L15" s="1"/>
      <c r="M15" s="1"/>
      <c r="N15" s="1"/>
      <c r="O15" s="1"/>
      <c r="P15" s="1"/>
      <c r="Q15" s="1"/>
      <c r="R15" s="1"/>
      <c r="S15" s="1"/>
      <c r="T15" s="1"/>
      <c r="U15" s="1"/>
      <c r="V15" s="1"/>
      <c r="W15" s="31"/>
      <c r="X15" s="31"/>
      <c r="Y15" s="31"/>
      <c r="Z15" s="31"/>
      <c r="AA15" s="31"/>
      <c r="AB15" s="31"/>
      <c r="AC15" s="31"/>
      <c r="AD15" s="31"/>
      <c r="AE15" s="31"/>
      <c r="AF15" s="31"/>
      <c r="AG15" s="31"/>
      <c r="AH15" s="31"/>
      <c r="AI15" s="31"/>
      <c r="AJ15" s="31"/>
      <c r="AK15" s="1"/>
      <c r="AL15" s="1"/>
      <c r="AM15" s="1"/>
      <c r="AN15" s="1"/>
      <c r="AO15" s="1"/>
      <c r="AP15" s="1"/>
      <c r="AQ15" s="1"/>
      <c r="AR15" s="32"/>
      <c r="AS15" s="1"/>
      <c r="AT15" s="1"/>
    </row>
    <row r="16" spans="1:57" x14ac:dyDescent="0.2">
      <c r="H16" s="1"/>
      <c r="I16" s="1"/>
      <c r="J16" s="1"/>
      <c r="K16" s="1"/>
      <c r="L16" s="1"/>
      <c r="M16" s="1"/>
      <c r="N16" s="1"/>
      <c r="O16" s="1"/>
      <c r="P16" s="1"/>
      <c r="Q16" s="1"/>
      <c r="R16" s="1"/>
      <c r="S16" s="1"/>
      <c r="T16" s="1"/>
      <c r="U16" s="1"/>
      <c r="V16" s="1"/>
      <c r="W16" s="31"/>
      <c r="X16" s="31"/>
      <c r="Y16" s="31"/>
      <c r="Z16" s="31"/>
      <c r="AA16" s="31"/>
      <c r="AB16" s="31"/>
      <c r="AC16" s="31"/>
      <c r="AD16" s="31"/>
      <c r="AE16" s="31"/>
      <c r="AF16" s="31"/>
      <c r="AG16" s="31"/>
      <c r="AH16" s="31"/>
      <c r="AI16" s="31"/>
      <c r="AJ16" s="31"/>
      <c r="AK16" s="1"/>
      <c r="AL16" s="1"/>
      <c r="AM16" s="1"/>
      <c r="AN16" s="1"/>
      <c r="AO16" s="1"/>
      <c r="AP16" s="1"/>
      <c r="AQ16" s="1"/>
      <c r="AR16" s="32"/>
      <c r="AS16" s="1"/>
      <c r="AT16" s="1"/>
    </row>
  </sheetData>
  <sheetProtection selectLockedCells="1"/>
  <mergeCells count="80">
    <mergeCell ref="AY4:AY5"/>
    <mergeCell ref="AY6:AY7"/>
    <mergeCell ref="AY8:AY9"/>
    <mergeCell ref="AS8:AS9"/>
    <mergeCell ref="AT8:AT9"/>
    <mergeCell ref="AW6:AW7"/>
    <mergeCell ref="AV6:AV7"/>
    <mergeCell ref="B8:B9"/>
    <mergeCell ref="C8:C9"/>
    <mergeCell ref="D8:D9"/>
    <mergeCell ref="E8:E9"/>
    <mergeCell ref="F8:F9"/>
    <mergeCell ref="U6:V6"/>
    <mergeCell ref="U7:V7"/>
    <mergeCell ref="H8:H9"/>
    <mergeCell ref="I8:I9"/>
    <mergeCell ref="J8:J9"/>
    <mergeCell ref="L8:L9"/>
    <mergeCell ref="K8:K9"/>
    <mergeCell ref="N8:N9"/>
    <mergeCell ref="AI8:AI9"/>
    <mergeCell ref="AN8:AN9"/>
    <mergeCell ref="AO8:AO9"/>
    <mergeCell ref="AR6:AR7"/>
    <mergeCell ref="AP8:AP9"/>
    <mergeCell ref="AQ8:AQ9"/>
    <mergeCell ref="AR8:AR9"/>
    <mergeCell ref="H4:H5"/>
    <mergeCell ref="I4:I5"/>
    <mergeCell ref="J4:J5"/>
    <mergeCell ref="K4:K5"/>
    <mergeCell ref="AS6:AS7"/>
    <mergeCell ref="L6:L7"/>
    <mergeCell ref="N6:N7"/>
    <mergeCell ref="AI6:AI7"/>
    <mergeCell ref="AO6:AO7"/>
    <mergeCell ref="AN6:AN7"/>
    <mergeCell ref="AP6:AP7"/>
    <mergeCell ref="AQ6:AQ7"/>
    <mergeCell ref="H6:H7"/>
    <mergeCell ref="I6:I7"/>
    <mergeCell ref="J6:J7"/>
    <mergeCell ref="K6:K7"/>
    <mergeCell ref="A1:F1"/>
    <mergeCell ref="AS4:AS5"/>
    <mergeCell ref="AW4:AW5"/>
    <mergeCell ref="AV4:AV5"/>
    <mergeCell ref="N4:N5"/>
    <mergeCell ref="AI4:AI5"/>
    <mergeCell ref="AO4:AO5"/>
    <mergeCell ref="AN4:AN5"/>
    <mergeCell ref="AP4:AP5"/>
    <mergeCell ref="AQ4:AQ5"/>
    <mergeCell ref="L4:L5"/>
    <mergeCell ref="B4:B5"/>
    <mergeCell ref="C4:C5"/>
    <mergeCell ref="D4:D5"/>
    <mergeCell ref="E4:E5"/>
    <mergeCell ref="G4:G5"/>
    <mergeCell ref="B14:G14"/>
    <mergeCell ref="B15:G15"/>
    <mergeCell ref="B6:B7"/>
    <mergeCell ref="C6:C7"/>
    <mergeCell ref="D6:D7"/>
    <mergeCell ref="G8:G9"/>
    <mergeCell ref="A12:G12"/>
    <mergeCell ref="B13:G13"/>
    <mergeCell ref="E6:E7"/>
    <mergeCell ref="G6:G7"/>
    <mergeCell ref="A4:A9"/>
    <mergeCell ref="U2:V2"/>
    <mergeCell ref="AT6:AT7"/>
    <mergeCell ref="AU6:AU7"/>
    <mergeCell ref="AX2:AY2"/>
    <mergeCell ref="AU8:AU9"/>
    <mergeCell ref="AV8:AV9"/>
    <mergeCell ref="AW8:AW9"/>
    <mergeCell ref="AX4:AX5"/>
    <mergeCell ref="AX6:AX7"/>
    <mergeCell ref="AX8:AX9"/>
  </mergeCells>
  <conditionalFormatting sqref="M5 L6:N6 L4:N4">
    <cfRule type="containsText" dxfId="22" priority="40" operator="containsText" text="Bajo">
      <formula>NOT(ISERROR(SEARCH("Bajo",L4)))</formula>
    </cfRule>
    <cfRule type="containsText" dxfId="21" priority="41" operator="containsText" text="Moderado">
      <formula>NOT(ISERROR(SEARCH("Moderado",L4)))</formula>
    </cfRule>
    <cfRule type="containsText" dxfId="20" priority="42" operator="containsText" text="Alto">
      <formula>NOT(ISERROR(SEARCH("Alto",L4)))</formula>
    </cfRule>
    <cfRule type="containsText" dxfId="19" priority="43" operator="containsText" text="Extremo">
      <formula>NOT(ISERROR(SEARCH("Extremo",L4)))</formula>
    </cfRule>
  </conditionalFormatting>
  <conditionalFormatting sqref="AP4">
    <cfRule type="containsText" dxfId="18" priority="36" operator="containsText" text="Alto">
      <formula>NOT(ISERROR(SEARCH("Alto",AP4)))</formula>
    </cfRule>
    <cfRule type="containsText" dxfId="17" priority="37" operator="containsText" text="Moderado">
      <formula>NOT(ISERROR(SEARCH("Moderado",AP4)))</formula>
    </cfRule>
    <cfRule type="containsText" dxfId="16" priority="38" operator="containsText" text="Bajo">
      <formula>NOT(ISERROR(SEARCH("Bajo",AP4)))</formula>
    </cfRule>
    <cfRule type="containsText" dxfId="15" priority="39" operator="containsText" text="Extremo">
      <formula>NOT(ISERROR(SEARCH("Extremo",AP4)))</formula>
    </cfRule>
  </conditionalFormatting>
  <conditionalFormatting sqref="L8">
    <cfRule type="containsText" dxfId="14" priority="16" operator="containsText" text="Bajo">
      <formula>NOT(ISERROR(SEARCH("Bajo",L8)))</formula>
    </cfRule>
    <cfRule type="containsText" dxfId="13" priority="17" operator="containsText" text="Moderado">
      <formula>NOT(ISERROR(SEARCH("Moderado",L8)))</formula>
    </cfRule>
    <cfRule type="containsText" dxfId="12" priority="18" operator="containsText" text="Alto">
      <formula>NOT(ISERROR(SEARCH("Alto",L8)))</formula>
    </cfRule>
    <cfRule type="containsText" dxfId="11" priority="19" operator="containsText" text="Extremo">
      <formula>NOT(ISERROR(SEARCH("Extremo",L8)))</formula>
    </cfRule>
  </conditionalFormatting>
  <conditionalFormatting sqref="AP6">
    <cfRule type="containsText" dxfId="10" priority="8" operator="containsText" text="Alto">
      <formula>NOT(ISERROR(SEARCH("Alto",AP6)))</formula>
    </cfRule>
    <cfRule type="containsText" dxfId="9" priority="9" operator="containsText" text="Moderado">
      <formula>NOT(ISERROR(SEARCH("Moderado",AP6)))</formula>
    </cfRule>
    <cfRule type="containsText" dxfId="8" priority="10" operator="containsText" text="Bajo">
      <formula>NOT(ISERROR(SEARCH("Bajo",AP6)))</formula>
    </cfRule>
    <cfRule type="containsText" dxfId="7" priority="11" operator="containsText" text="Extremo">
      <formula>NOT(ISERROR(SEARCH("Extremo",AP6)))</formula>
    </cfRule>
  </conditionalFormatting>
  <conditionalFormatting sqref="AP8">
    <cfRule type="containsText" dxfId="6" priority="4" operator="containsText" text="Alto">
      <formula>NOT(ISERROR(SEARCH("Alto",AP8)))</formula>
    </cfRule>
    <cfRule type="containsText" dxfId="5" priority="5" operator="containsText" text="Moderado">
      <formula>NOT(ISERROR(SEARCH("Moderado",AP8)))</formula>
    </cfRule>
    <cfRule type="containsText" dxfId="4" priority="6" operator="containsText" text="Bajo">
      <formula>NOT(ISERROR(SEARCH("Bajo",AP8)))</formula>
    </cfRule>
    <cfRule type="containsText" dxfId="3" priority="7" operator="containsText" text="Extremo">
      <formula>NOT(ISERROR(SEARCH("Extremo",AP8)))</formula>
    </cfRule>
  </conditionalFormatting>
  <conditionalFormatting sqref="K4">
    <cfRule type="containsText" dxfId="2" priority="3" operator="containsText" text="❌">
      <formula>NOT(ISERROR(SEARCH(("❌"),(K4))))</formula>
    </cfRule>
  </conditionalFormatting>
  <conditionalFormatting sqref="K6">
    <cfRule type="containsText" dxfId="1" priority="2" operator="containsText" text="❌">
      <formula>NOT(ISERROR(SEARCH(("❌"),(K6))))</formula>
    </cfRule>
  </conditionalFormatting>
  <conditionalFormatting sqref="K8">
    <cfRule type="containsText" dxfId="0" priority="1" operator="containsText" text="❌">
      <formula>NOT(ISERROR(SEARCH(("❌"),(K8))))</formula>
    </cfRule>
  </conditionalFormatting>
  <pageMargins left="0.70866141732283472" right="0.26" top="0.74803149606299213" bottom="0.74803149606299213" header="0.31496062992125984" footer="0.31496062992125984"/>
  <pageSetup scale="6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0000000}">
          <x14:formula1>
            <xm:f>Parámetros!$A$40:$A$44</xm:f>
          </x14:formula1>
          <xm:sqref>AN4 I4</xm:sqref>
        </x14:dataValidation>
        <x14:dataValidation type="list" allowBlank="1" showInputMessage="1" showErrorMessage="1" xr:uid="{00000000-0002-0000-0000-000001000000}">
          <x14:formula1>
            <xm:f>Parámetros!$A$47:$A$51</xm:f>
          </x14:formula1>
          <xm:sqref>AO4 AO8 AO6</xm:sqref>
        </x14:dataValidation>
        <x14:dataValidation type="list" allowBlank="1" showInputMessage="1" showErrorMessage="1" xr:uid="{00000000-0002-0000-0000-000002000000}">
          <x14:formula1>
            <xm:f>Parámetros!$A$93:$A$96</xm:f>
          </x14:formula1>
          <xm:sqref>AQ4 AQ10:AQ1048576</xm:sqref>
        </x14:dataValidation>
        <x14:dataValidation type="list" allowBlank="1" showInputMessage="1" showErrorMessage="1" xr:uid="{00000000-0002-0000-0000-000003000000}">
          <x14:formula1>
            <xm:f>Parámetros!$A$84:$A$85</xm:f>
          </x14:formula1>
          <xm:sqref>AJ4:AJ5</xm:sqref>
        </x14:dataValidation>
        <x14:dataValidation type="list" allowBlank="1" showInputMessage="1" showErrorMessage="1" xr:uid="{00000000-0002-0000-0000-000004000000}">
          <x14:formula1>
            <xm:f>Parámetros!$A$118:$A$120</xm:f>
          </x14:formula1>
          <xm:sqref>AF4:AF5</xm:sqref>
        </x14:dataValidation>
        <x14:dataValidation type="list" allowBlank="1" showInputMessage="1" showErrorMessage="1" xr:uid="{00000000-0002-0000-0000-000005000000}">
          <x14:formula1>
            <xm:f>Parámetros!$A$99:$A$115</xm:f>
          </x14:formula1>
          <xm:sqref>A4</xm:sqref>
        </x14:dataValidation>
        <x14:dataValidation type="list" allowBlank="1" showInputMessage="1" showErrorMessage="1" xr:uid="{00000000-0002-0000-0000-000006000000}">
          <x14:formula1>
            <xm:f>'E:\IDRD\Informes control interno\Respuesta OCI 348063\[7. GestionFinanciera24092020.xlsx]Parámetros'!#REF!</xm:f>
          </x14:formula1>
          <xm:sqref>AF6:AF9 AN8 AK7:AK9 I6 AN6 AQ6 I8 AJ6:AJ9</xm:sqref>
        </x14:dataValidation>
        <x14:dataValidation type="list" allowBlank="1" showInputMessage="1" showErrorMessage="1" xr:uid="{00000000-0002-0000-0000-000007000000}">
          <x14:formula1>
            <xm:f>Parámetros!$B$84:$B$86</xm:f>
          </x14:formula1>
          <xm:sqref>AK4:AK6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0"/>
  <sheetViews>
    <sheetView topLeftCell="A7" workbookViewId="0">
      <selection activeCell="B13" sqref="B13"/>
    </sheetView>
  </sheetViews>
  <sheetFormatPr baseColWidth="10" defaultColWidth="11.42578125" defaultRowHeight="15" x14ac:dyDescent="0.25"/>
  <cols>
    <col min="1" max="1" width="36.7109375" bestFit="1" customWidth="1"/>
    <col min="2" max="2" width="14.7109375" bestFit="1" customWidth="1"/>
  </cols>
  <sheetData>
    <row r="1" spans="1:2" x14ac:dyDescent="0.25">
      <c r="A1" s="6" t="s">
        <v>127</v>
      </c>
    </row>
    <row r="2" spans="1:2" x14ac:dyDescent="0.25">
      <c r="A2" t="s">
        <v>128</v>
      </c>
      <c r="B2" t="s">
        <v>77</v>
      </c>
    </row>
    <row r="3" spans="1:2" x14ac:dyDescent="0.25">
      <c r="A3" t="s">
        <v>129</v>
      </c>
      <c r="B3" t="s">
        <v>130</v>
      </c>
    </row>
    <row r="4" spans="1:2" x14ac:dyDescent="0.25">
      <c r="A4" t="s">
        <v>131</v>
      </c>
      <c r="B4" t="s">
        <v>132</v>
      </c>
    </row>
    <row r="5" spans="1:2" x14ac:dyDescent="0.25">
      <c r="A5" s="5" t="s">
        <v>133</v>
      </c>
      <c r="B5" t="s">
        <v>130</v>
      </c>
    </row>
    <row r="6" spans="1:2" x14ac:dyDescent="0.25">
      <c r="A6" t="s">
        <v>134</v>
      </c>
      <c r="B6" t="s">
        <v>130</v>
      </c>
    </row>
    <row r="7" spans="1:2" x14ac:dyDescent="0.25">
      <c r="A7" s="5" t="s">
        <v>135</v>
      </c>
      <c r="B7" t="s">
        <v>132</v>
      </c>
    </row>
    <row r="8" spans="1:2" x14ac:dyDescent="0.25">
      <c r="A8" t="s">
        <v>136</v>
      </c>
      <c r="B8" t="s">
        <v>132</v>
      </c>
    </row>
    <row r="9" spans="1:2" x14ac:dyDescent="0.25">
      <c r="A9" s="5" t="s">
        <v>137</v>
      </c>
      <c r="B9" t="s">
        <v>132</v>
      </c>
    </row>
    <row r="10" spans="1:2" x14ac:dyDescent="0.25">
      <c r="A10" t="s">
        <v>138</v>
      </c>
      <c r="B10" t="s">
        <v>132</v>
      </c>
    </row>
    <row r="12" spans="1:2" x14ac:dyDescent="0.25">
      <c r="A12" s="6" t="s">
        <v>51</v>
      </c>
    </row>
    <row r="13" spans="1:2" x14ac:dyDescent="0.25">
      <c r="A13" t="s">
        <v>139</v>
      </c>
      <c r="B13">
        <v>2</v>
      </c>
    </row>
    <row r="14" spans="1:2" x14ac:dyDescent="0.25">
      <c r="A14" t="s">
        <v>140</v>
      </c>
      <c r="B14">
        <v>2</v>
      </c>
    </row>
    <row r="15" spans="1:2" x14ac:dyDescent="0.25">
      <c r="A15" t="s">
        <v>141</v>
      </c>
      <c r="B15">
        <v>2</v>
      </c>
    </row>
    <row r="16" spans="1:2" x14ac:dyDescent="0.25">
      <c r="A16" t="s">
        <v>142</v>
      </c>
      <c r="B16">
        <v>0</v>
      </c>
    </row>
    <row r="17" spans="1:2" x14ac:dyDescent="0.25">
      <c r="A17" t="s">
        <v>143</v>
      </c>
      <c r="B17">
        <v>1</v>
      </c>
    </row>
    <row r="18" spans="1:2" x14ac:dyDescent="0.25">
      <c r="A18" t="s">
        <v>144</v>
      </c>
      <c r="B18">
        <v>1</v>
      </c>
    </row>
    <row r="19" spans="1:2" x14ac:dyDescent="0.25">
      <c r="A19" t="s">
        <v>145</v>
      </c>
      <c r="B19">
        <v>1</v>
      </c>
    </row>
    <row r="20" spans="1:2" x14ac:dyDescent="0.25">
      <c r="A20" t="s">
        <v>146</v>
      </c>
      <c r="B20">
        <v>0</v>
      </c>
    </row>
    <row r="21" spans="1:2" x14ac:dyDescent="0.25">
      <c r="A21" t="s">
        <v>147</v>
      </c>
      <c r="B21">
        <v>0</v>
      </c>
    </row>
    <row r="22" spans="1:2" x14ac:dyDescent="0.25">
      <c r="A22" t="s">
        <v>148</v>
      </c>
      <c r="B22">
        <v>0</v>
      </c>
    </row>
    <row r="23" spans="1:2" x14ac:dyDescent="0.25">
      <c r="A23" t="s">
        <v>149</v>
      </c>
      <c r="B23">
        <v>0</v>
      </c>
    </row>
    <row r="24" spans="1:2" x14ac:dyDescent="0.25">
      <c r="A24" t="s">
        <v>150</v>
      </c>
      <c r="B24">
        <v>0</v>
      </c>
    </row>
    <row r="26" spans="1:2" x14ac:dyDescent="0.25">
      <c r="A26" s="6" t="s">
        <v>52</v>
      </c>
    </row>
    <row r="27" spans="1:2" x14ac:dyDescent="0.25">
      <c r="A27" t="s">
        <v>139</v>
      </c>
      <c r="B27">
        <v>2</v>
      </c>
    </row>
    <row r="28" spans="1:2" x14ac:dyDescent="0.25">
      <c r="A28" t="s">
        <v>140</v>
      </c>
      <c r="B28">
        <v>1</v>
      </c>
    </row>
    <row r="29" spans="1:2" x14ac:dyDescent="0.25">
      <c r="A29" t="s">
        <v>141</v>
      </c>
      <c r="B29">
        <v>0</v>
      </c>
    </row>
    <row r="30" spans="1:2" x14ac:dyDescent="0.25">
      <c r="A30" t="s">
        <v>142</v>
      </c>
      <c r="B30">
        <v>2</v>
      </c>
    </row>
    <row r="31" spans="1:2" x14ac:dyDescent="0.25">
      <c r="A31" t="s">
        <v>143</v>
      </c>
      <c r="B31">
        <v>1</v>
      </c>
    </row>
    <row r="32" spans="1:2" x14ac:dyDescent="0.25">
      <c r="A32" t="s">
        <v>144</v>
      </c>
      <c r="B32">
        <v>0</v>
      </c>
    </row>
    <row r="33" spans="1:2" x14ac:dyDescent="0.25">
      <c r="A33" t="s">
        <v>145</v>
      </c>
      <c r="B33">
        <v>0</v>
      </c>
    </row>
    <row r="34" spans="1:2" x14ac:dyDescent="0.25">
      <c r="A34" t="s">
        <v>146</v>
      </c>
      <c r="B34">
        <v>1</v>
      </c>
    </row>
    <row r="35" spans="1:2" x14ac:dyDescent="0.25">
      <c r="A35" t="s">
        <v>147</v>
      </c>
      <c r="B35">
        <v>0</v>
      </c>
    </row>
    <row r="36" spans="1:2" x14ac:dyDescent="0.25">
      <c r="A36" t="s">
        <v>148</v>
      </c>
      <c r="B36">
        <v>0</v>
      </c>
    </row>
    <row r="37" spans="1:2" x14ac:dyDescent="0.25">
      <c r="A37" t="s">
        <v>149</v>
      </c>
      <c r="B37">
        <v>0</v>
      </c>
    </row>
    <row r="38" spans="1:2" x14ac:dyDescent="0.25">
      <c r="A38" t="s">
        <v>150</v>
      </c>
      <c r="B38">
        <v>0</v>
      </c>
    </row>
    <row r="40" spans="1:2" x14ac:dyDescent="0.25">
      <c r="A40" t="s">
        <v>151</v>
      </c>
    </row>
    <row r="41" spans="1:2" x14ac:dyDescent="0.25">
      <c r="A41" t="s">
        <v>152</v>
      </c>
    </row>
    <row r="42" spans="1:2" x14ac:dyDescent="0.25">
      <c r="A42" t="s">
        <v>153</v>
      </c>
    </row>
    <row r="43" spans="1:2" x14ac:dyDescent="0.25">
      <c r="A43" t="s">
        <v>154</v>
      </c>
    </row>
    <row r="44" spans="1:2" x14ac:dyDescent="0.25">
      <c r="A44" t="s">
        <v>69</v>
      </c>
    </row>
    <row r="47" spans="1:2" x14ac:dyDescent="0.25">
      <c r="A47" t="s">
        <v>155</v>
      </c>
    </row>
    <row r="48" spans="1:2" x14ac:dyDescent="0.25">
      <c r="A48" t="s">
        <v>80</v>
      </c>
    </row>
    <row r="49" spans="1:2" x14ac:dyDescent="0.25">
      <c r="A49" t="s">
        <v>156</v>
      </c>
    </row>
    <row r="50" spans="1:2" x14ac:dyDescent="0.25">
      <c r="A50" t="s">
        <v>157</v>
      </c>
    </row>
    <row r="51" spans="1:2" x14ac:dyDescent="0.25">
      <c r="A51" t="s">
        <v>158</v>
      </c>
    </row>
    <row r="55" spans="1:2" x14ac:dyDescent="0.25">
      <c r="A55" s="6" t="s">
        <v>159</v>
      </c>
    </row>
    <row r="56" spans="1:2" x14ac:dyDescent="0.25">
      <c r="A56" t="s">
        <v>160</v>
      </c>
      <c r="B56" t="s">
        <v>161</v>
      </c>
    </row>
    <row r="57" spans="1:2" x14ac:dyDescent="0.25">
      <c r="A57" t="s">
        <v>162</v>
      </c>
      <c r="B57" t="s">
        <v>163</v>
      </c>
    </row>
    <row r="58" spans="1:2" x14ac:dyDescent="0.25">
      <c r="A58" t="s">
        <v>164</v>
      </c>
      <c r="B58" t="s">
        <v>156</v>
      </c>
    </row>
    <row r="59" spans="1:2" x14ac:dyDescent="0.25">
      <c r="A59" t="s">
        <v>165</v>
      </c>
      <c r="B59" t="s">
        <v>166</v>
      </c>
    </row>
    <row r="60" spans="1:2" x14ac:dyDescent="0.25">
      <c r="A60" t="s">
        <v>167</v>
      </c>
      <c r="B60" t="s">
        <v>168</v>
      </c>
    </row>
    <row r="61" spans="1:2" x14ac:dyDescent="0.25">
      <c r="A61" t="s">
        <v>169</v>
      </c>
      <c r="B61" t="s">
        <v>163</v>
      </c>
    </row>
    <row r="62" spans="1:2" x14ac:dyDescent="0.25">
      <c r="A62" t="s">
        <v>170</v>
      </c>
      <c r="B62" t="s">
        <v>171</v>
      </c>
    </row>
    <row r="63" spans="1:2" x14ac:dyDescent="0.25">
      <c r="A63" t="s">
        <v>172</v>
      </c>
      <c r="B63" t="s">
        <v>173</v>
      </c>
    </row>
    <row r="64" spans="1:2" x14ac:dyDescent="0.25">
      <c r="A64" t="s">
        <v>174</v>
      </c>
      <c r="B64" t="s">
        <v>175</v>
      </c>
    </row>
    <row r="65" spans="1:2" x14ac:dyDescent="0.25">
      <c r="A65" t="s">
        <v>176</v>
      </c>
      <c r="B65" t="s">
        <v>177</v>
      </c>
    </row>
    <row r="66" spans="1:2" x14ac:dyDescent="0.25">
      <c r="A66" t="s">
        <v>178</v>
      </c>
      <c r="B66" t="s">
        <v>179</v>
      </c>
    </row>
    <row r="67" spans="1:2" x14ac:dyDescent="0.25">
      <c r="A67" t="s">
        <v>180</v>
      </c>
      <c r="B67" t="s">
        <v>173</v>
      </c>
    </row>
    <row r="68" spans="1:2" x14ac:dyDescent="0.25">
      <c r="A68" t="s">
        <v>181</v>
      </c>
      <c r="B68" t="s">
        <v>182</v>
      </c>
    </row>
    <row r="69" spans="1:2" x14ac:dyDescent="0.25">
      <c r="A69" t="s">
        <v>183</v>
      </c>
      <c r="B69" t="s">
        <v>184</v>
      </c>
    </row>
    <row r="70" spans="1:2" x14ac:dyDescent="0.25">
      <c r="A70" t="s">
        <v>185</v>
      </c>
      <c r="B70" t="s">
        <v>186</v>
      </c>
    </row>
    <row r="71" spans="1:2" x14ac:dyDescent="0.25">
      <c r="A71" t="s">
        <v>187</v>
      </c>
      <c r="B71" t="s">
        <v>188</v>
      </c>
    </row>
    <row r="72" spans="1:2" x14ac:dyDescent="0.25">
      <c r="A72" t="s">
        <v>189</v>
      </c>
      <c r="B72" t="s">
        <v>175</v>
      </c>
    </row>
    <row r="73" spans="1:2" x14ac:dyDescent="0.25">
      <c r="A73" t="s">
        <v>190</v>
      </c>
      <c r="B73" t="s">
        <v>191</v>
      </c>
    </row>
    <row r="74" spans="1:2" x14ac:dyDescent="0.25">
      <c r="A74" t="s">
        <v>192</v>
      </c>
      <c r="B74" t="s">
        <v>193</v>
      </c>
    </row>
    <row r="75" spans="1:2" x14ac:dyDescent="0.25">
      <c r="A75" t="s">
        <v>194</v>
      </c>
      <c r="B75" t="s">
        <v>195</v>
      </c>
    </row>
    <row r="76" spans="1:2" x14ac:dyDescent="0.25">
      <c r="A76" t="s">
        <v>196</v>
      </c>
      <c r="B76" t="s">
        <v>168</v>
      </c>
    </row>
    <row r="77" spans="1:2" x14ac:dyDescent="0.25">
      <c r="A77" t="s">
        <v>197</v>
      </c>
      <c r="B77" t="s">
        <v>198</v>
      </c>
    </row>
    <row r="78" spans="1:2" x14ac:dyDescent="0.25">
      <c r="A78" t="s">
        <v>199</v>
      </c>
      <c r="B78" t="s">
        <v>186</v>
      </c>
    </row>
    <row r="79" spans="1:2" x14ac:dyDescent="0.25">
      <c r="A79" t="s">
        <v>200</v>
      </c>
      <c r="B79" t="s">
        <v>195</v>
      </c>
    </row>
    <row r="80" spans="1:2" x14ac:dyDescent="0.25">
      <c r="A80" t="s">
        <v>201</v>
      </c>
      <c r="B80" t="s">
        <v>202</v>
      </c>
    </row>
    <row r="83" spans="1:2" ht="60" x14ac:dyDescent="0.25">
      <c r="A83" s="7" t="s">
        <v>203</v>
      </c>
      <c r="B83" s="7" t="s">
        <v>204</v>
      </c>
    </row>
    <row r="84" spans="1:2" x14ac:dyDescent="0.25">
      <c r="A84" s="5" t="s">
        <v>78</v>
      </c>
      <c r="B84" t="s">
        <v>78</v>
      </c>
    </row>
    <row r="85" spans="1:2" x14ac:dyDescent="0.25">
      <c r="A85" t="s">
        <v>79</v>
      </c>
      <c r="B85" t="s">
        <v>205</v>
      </c>
    </row>
    <row r="86" spans="1:2" x14ac:dyDescent="0.25">
      <c r="B86" t="s">
        <v>79</v>
      </c>
    </row>
    <row r="88" spans="1:2" x14ac:dyDescent="0.25">
      <c r="A88" s="6" t="s">
        <v>31</v>
      </c>
    </row>
    <row r="89" spans="1:2" x14ac:dyDescent="0.25">
      <c r="A89" t="s">
        <v>70</v>
      </c>
    </row>
    <row r="90" spans="1:2" x14ac:dyDescent="0.25">
      <c r="A90" t="s">
        <v>206</v>
      </c>
    </row>
    <row r="92" spans="1:2" x14ac:dyDescent="0.25">
      <c r="A92" s="8" t="s">
        <v>56</v>
      </c>
    </row>
    <row r="93" spans="1:2" x14ac:dyDescent="0.25">
      <c r="A93" s="5" t="s">
        <v>207</v>
      </c>
    </row>
    <row r="94" spans="1:2" x14ac:dyDescent="0.25">
      <c r="A94" t="s">
        <v>81</v>
      </c>
    </row>
    <row r="95" spans="1:2" x14ac:dyDescent="0.25">
      <c r="A95" t="s">
        <v>208</v>
      </c>
    </row>
    <row r="96" spans="1:2" x14ac:dyDescent="0.25">
      <c r="A96" t="s">
        <v>118</v>
      </c>
    </row>
    <row r="98" spans="1:1" x14ac:dyDescent="0.25">
      <c r="A98" s="6" t="s">
        <v>209</v>
      </c>
    </row>
    <row r="99" spans="1:1" x14ac:dyDescent="0.25">
      <c r="A99" t="s">
        <v>210</v>
      </c>
    </row>
    <row r="100" spans="1:1" x14ac:dyDescent="0.25">
      <c r="A100" t="s">
        <v>211</v>
      </c>
    </row>
    <row r="101" spans="1:1" x14ac:dyDescent="0.25">
      <c r="A101" t="s">
        <v>212</v>
      </c>
    </row>
    <row r="102" spans="1:1" x14ac:dyDescent="0.25">
      <c r="A102" t="s">
        <v>213</v>
      </c>
    </row>
    <row r="103" spans="1:1" x14ac:dyDescent="0.25">
      <c r="A103" t="s">
        <v>214</v>
      </c>
    </row>
    <row r="104" spans="1:1" x14ac:dyDescent="0.25">
      <c r="A104" t="s">
        <v>215</v>
      </c>
    </row>
    <row r="105" spans="1:1" x14ac:dyDescent="0.25">
      <c r="A105" t="s">
        <v>216</v>
      </c>
    </row>
    <row r="106" spans="1:1" x14ac:dyDescent="0.25">
      <c r="A106" t="s">
        <v>217</v>
      </c>
    </row>
    <row r="107" spans="1:1" x14ac:dyDescent="0.25">
      <c r="A107" t="s">
        <v>218</v>
      </c>
    </row>
    <row r="108" spans="1:1" x14ac:dyDescent="0.25">
      <c r="A108" t="s">
        <v>219</v>
      </c>
    </row>
    <row r="109" spans="1:1" x14ac:dyDescent="0.25">
      <c r="A109" t="s">
        <v>220</v>
      </c>
    </row>
    <row r="110" spans="1:1" x14ac:dyDescent="0.25">
      <c r="A110" t="s">
        <v>62</v>
      </c>
    </row>
    <row r="111" spans="1:1" x14ac:dyDescent="0.25">
      <c r="A111" t="s">
        <v>221</v>
      </c>
    </row>
    <row r="112" spans="1:1" x14ac:dyDescent="0.25">
      <c r="A112" t="s">
        <v>222</v>
      </c>
    </row>
    <row r="113" spans="1:1" x14ac:dyDescent="0.25">
      <c r="A113" t="s">
        <v>223</v>
      </c>
    </row>
    <row r="114" spans="1:1" x14ac:dyDescent="0.25">
      <c r="A114" t="s">
        <v>224</v>
      </c>
    </row>
    <row r="115" spans="1:1" x14ac:dyDescent="0.25">
      <c r="A115" t="s">
        <v>225</v>
      </c>
    </row>
    <row r="117" spans="1:1" x14ac:dyDescent="0.25">
      <c r="A117" t="s">
        <v>226</v>
      </c>
    </row>
    <row r="118" spans="1:1" x14ac:dyDescent="0.25">
      <c r="A118" t="s">
        <v>77</v>
      </c>
    </row>
    <row r="119" spans="1:1" x14ac:dyDescent="0.25">
      <c r="A119" t="s">
        <v>130</v>
      </c>
    </row>
    <row r="120" spans="1:1" x14ac:dyDescent="0.25">
      <c r="A120"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Criterios impacto 3</vt:lpstr>
      <vt:lpstr>Criterios impacto 2</vt:lpstr>
      <vt:lpstr>Criterios impacto 1</vt:lpstr>
      <vt:lpstr>Matriz Riesgos</vt:lpstr>
      <vt:lpstr>Parámetros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Gómez Petro</dc:creator>
  <cp:keywords/>
  <dc:description/>
  <cp:lastModifiedBy>Janeth Ontibon Moreno</cp:lastModifiedBy>
  <cp:revision/>
  <dcterms:created xsi:type="dcterms:W3CDTF">2019-05-14T13:58:21Z</dcterms:created>
  <dcterms:modified xsi:type="dcterms:W3CDTF">2024-01-05T05:44:06Z</dcterms:modified>
  <cp:category/>
  <cp:contentStatus/>
</cp:coreProperties>
</file>